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X:\AÑO 2024\Plai Ingenieros\0190224 INT-CLI CENTRO ASISTENCIAL ASEPEYO CORDOBA\01 Proyecto\013 Presto\"/>
    </mc:Choice>
  </mc:AlternateContent>
  <xr:revisionPtr revIDLastSave="0" documentId="8_{68B08514-543C-407D-975E-5F143A108C50}" xr6:coauthVersionLast="47" xr6:coauthVersionMax="47" xr10:uidLastSave="{00000000-0000-0000-0000-000000000000}"/>
  <bookViews>
    <workbookView xWindow="1125" yWindow="1125" windowWidth="21600" windowHeight="11385" xr2:uid="{E66786C8-C90B-4291-85C5-7ABD2E66C510}"/>
  </bookViews>
  <sheets>
    <sheet name="Hoja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553" i="1" l="1"/>
  <c r="L553" i="1"/>
  <c r="M540" i="1"/>
  <c r="M551" i="1"/>
  <c r="K540" i="1"/>
  <c r="L540" i="1"/>
  <c r="L551" i="1"/>
  <c r="M546" i="1"/>
  <c r="M549" i="1"/>
  <c r="K546" i="1"/>
  <c r="K549" i="1"/>
  <c r="L546" i="1"/>
  <c r="J548" i="1"/>
  <c r="M541" i="1"/>
  <c r="M544" i="1"/>
  <c r="K541" i="1"/>
  <c r="K544" i="1"/>
  <c r="L541" i="1"/>
  <c r="J543" i="1"/>
  <c r="M532" i="1"/>
  <c r="M538" i="1"/>
  <c r="K532" i="1"/>
  <c r="L532" i="1"/>
  <c r="L538" i="1"/>
  <c r="M533" i="1"/>
  <c r="M536" i="1"/>
  <c r="K533" i="1"/>
  <c r="K536" i="1"/>
  <c r="L533" i="1"/>
  <c r="J535" i="1"/>
  <c r="M284" i="1"/>
  <c r="M530" i="1"/>
  <c r="K284" i="1"/>
  <c r="L284" i="1"/>
  <c r="L530" i="1"/>
  <c r="M495" i="1"/>
  <c r="M528" i="1"/>
  <c r="K495" i="1"/>
  <c r="L495" i="1"/>
  <c r="L528" i="1"/>
  <c r="M523" i="1"/>
  <c r="M526" i="1"/>
  <c r="K523" i="1"/>
  <c r="K526" i="1"/>
  <c r="L523" i="1"/>
  <c r="J525" i="1"/>
  <c r="M518" i="1"/>
  <c r="M521" i="1"/>
  <c r="K518" i="1"/>
  <c r="K521" i="1"/>
  <c r="L518" i="1"/>
  <c r="J520" i="1"/>
  <c r="M516" i="1"/>
  <c r="M511" i="1"/>
  <c r="M514" i="1"/>
  <c r="K511" i="1"/>
  <c r="K514" i="1"/>
  <c r="L511" i="1"/>
  <c r="J513" i="1"/>
  <c r="M506" i="1"/>
  <c r="M509" i="1"/>
  <c r="K506" i="1"/>
  <c r="K509" i="1"/>
  <c r="L506" i="1"/>
  <c r="J508" i="1"/>
  <c r="M501" i="1"/>
  <c r="M504" i="1"/>
  <c r="K501" i="1"/>
  <c r="K504" i="1"/>
  <c r="L501" i="1"/>
  <c r="J503" i="1"/>
  <c r="M496" i="1"/>
  <c r="M499" i="1"/>
  <c r="K496" i="1"/>
  <c r="K499" i="1"/>
  <c r="L496" i="1"/>
  <c r="J498" i="1"/>
  <c r="M462" i="1"/>
  <c r="M493" i="1"/>
  <c r="K462" i="1"/>
  <c r="L462" i="1"/>
  <c r="L493" i="1"/>
  <c r="M478" i="1"/>
  <c r="M491" i="1"/>
  <c r="K478" i="1"/>
  <c r="K491" i="1"/>
  <c r="L478" i="1"/>
  <c r="J490" i="1"/>
  <c r="J489" i="1"/>
  <c r="J488" i="1"/>
  <c r="J487" i="1"/>
  <c r="J486" i="1"/>
  <c r="J485" i="1"/>
  <c r="J484" i="1"/>
  <c r="J483" i="1"/>
  <c r="J482" i="1"/>
  <c r="J481" i="1"/>
  <c r="J480" i="1"/>
  <c r="M473" i="1"/>
  <c r="M476" i="1"/>
  <c r="K473" i="1"/>
  <c r="K476" i="1"/>
  <c r="L473" i="1"/>
  <c r="J475" i="1"/>
  <c r="M468" i="1"/>
  <c r="M471" i="1"/>
  <c r="K468" i="1"/>
  <c r="K471" i="1"/>
  <c r="L468" i="1"/>
  <c r="J470" i="1"/>
  <c r="M463" i="1"/>
  <c r="M466" i="1"/>
  <c r="K463" i="1"/>
  <c r="K466" i="1"/>
  <c r="L463" i="1"/>
  <c r="J465" i="1"/>
  <c r="M417" i="1"/>
  <c r="M460" i="1"/>
  <c r="K417" i="1"/>
  <c r="L417" i="1"/>
  <c r="L460" i="1"/>
  <c r="M442" i="1"/>
  <c r="M458" i="1"/>
  <c r="K442" i="1"/>
  <c r="L442" i="1"/>
  <c r="L458" i="1"/>
  <c r="M450" i="1"/>
  <c r="M456" i="1"/>
  <c r="K450" i="1"/>
  <c r="K456" i="1"/>
  <c r="L450" i="1"/>
  <c r="J455" i="1"/>
  <c r="J454" i="1"/>
  <c r="J453" i="1"/>
  <c r="J452" i="1"/>
  <c r="M443" i="1"/>
  <c r="M448" i="1"/>
  <c r="K443" i="1"/>
  <c r="K448" i="1"/>
  <c r="L443" i="1"/>
  <c r="J447" i="1"/>
  <c r="J446" i="1"/>
  <c r="J445" i="1"/>
  <c r="M418" i="1"/>
  <c r="M440" i="1"/>
  <c r="K418" i="1"/>
  <c r="L418" i="1"/>
  <c r="L440" i="1"/>
  <c r="M435" i="1"/>
  <c r="M438" i="1"/>
  <c r="K435" i="1"/>
  <c r="K438" i="1"/>
  <c r="L435" i="1"/>
  <c r="J437" i="1"/>
  <c r="M430" i="1"/>
  <c r="M433" i="1"/>
  <c r="K430" i="1"/>
  <c r="K433" i="1"/>
  <c r="L430" i="1"/>
  <c r="J432" i="1"/>
  <c r="M425" i="1"/>
  <c r="M428" i="1"/>
  <c r="K425" i="1"/>
  <c r="K428" i="1"/>
  <c r="L425" i="1"/>
  <c r="J427" i="1"/>
  <c r="M420" i="1"/>
  <c r="M423" i="1"/>
  <c r="K420" i="1"/>
  <c r="K423" i="1"/>
  <c r="L420" i="1"/>
  <c r="J422" i="1"/>
  <c r="M285" i="1"/>
  <c r="M415" i="1"/>
  <c r="K285" i="1"/>
  <c r="L285" i="1"/>
  <c r="L415" i="1"/>
  <c r="M387" i="1"/>
  <c r="M413" i="1"/>
  <c r="K387" i="1"/>
  <c r="L387" i="1"/>
  <c r="L413" i="1"/>
  <c r="M399" i="1"/>
  <c r="M411" i="1"/>
  <c r="K399" i="1"/>
  <c r="K411" i="1"/>
  <c r="L399" i="1"/>
  <c r="J410" i="1"/>
  <c r="J409" i="1"/>
  <c r="J408" i="1"/>
  <c r="J407" i="1"/>
  <c r="J406" i="1"/>
  <c r="J405" i="1"/>
  <c r="J404" i="1"/>
  <c r="J403" i="1"/>
  <c r="J402" i="1"/>
  <c r="J401" i="1"/>
  <c r="M388" i="1"/>
  <c r="M397" i="1"/>
  <c r="K388" i="1"/>
  <c r="K397" i="1"/>
  <c r="L388" i="1"/>
  <c r="J396" i="1"/>
  <c r="J395" i="1"/>
  <c r="J394" i="1"/>
  <c r="J393" i="1"/>
  <c r="J392" i="1"/>
  <c r="J391" i="1"/>
  <c r="J390" i="1"/>
  <c r="M319" i="1"/>
  <c r="M385" i="1"/>
  <c r="K319" i="1"/>
  <c r="L319" i="1"/>
  <c r="L385" i="1"/>
  <c r="M380" i="1"/>
  <c r="M383" i="1"/>
  <c r="K380" i="1"/>
  <c r="K383" i="1"/>
  <c r="L380" i="1"/>
  <c r="J382" i="1"/>
  <c r="M375" i="1"/>
  <c r="M378" i="1"/>
  <c r="K375" i="1"/>
  <c r="K378" i="1"/>
  <c r="L375" i="1"/>
  <c r="J377" i="1"/>
  <c r="M371" i="1"/>
  <c r="M373" i="1"/>
  <c r="K371" i="1"/>
  <c r="K373" i="1"/>
  <c r="L371" i="1"/>
  <c r="J372" i="1"/>
  <c r="M365" i="1"/>
  <c r="M369" i="1"/>
  <c r="K365" i="1"/>
  <c r="K369" i="1"/>
  <c r="L365" i="1"/>
  <c r="J368" i="1"/>
  <c r="J367" i="1"/>
  <c r="M360" i="1"/>
  <c r="M363" i="1"/>
  <c r="K360" i="1"/>
  <c r="K363" i="1"/>
  <c r="L360" i="1"/>
  <c r="J362" i="1"/>
  <c r="M355" i="1"/>
  <c r="M358" i="1"/>
  <c r="K355" i="1"/>
  <c r="K358" i="1"/>
  <c r="L355" i="1"/>
  <c r="J357" i="1"/>
  <c r="M350" i="1"/>
  <c r="M353" i="1"/>
  <c r="K350" i="1"/>
  <c r="K353" i="1"/>
  <c r="L350" i="1"/>
  <c r="J352" i="1"/>
  <c r="M345" i="1"/>
  <c r="M348" i="1"/>
  <c r="K345" i="1"/>
  <c r="K348" i="1"/>
  <c r="L345" i="1"/>
  <c r="J347" i="1"/>
  <c r="M340" i="1"/>
  <c r="M343" i="1"/>
  <c r="K340" i="1"/>
  <c r="K343" i="1"/>
  <c r="L340" i="1"/>
  <c r="J342" i="1"/>
  <c r="M335" i="1"/>
  <c r="M338" i="1"/>
  <c r="K335" i="1"/>
  <c r="K338" i="1"/>
  <c r="L335" i="1"/>
  <c r="J337" i="1"/>
  <c r="M330" i="1"/>
  <c r="M333" i="1"/>
  <c r="K330" i="1"/>
  <c r="K333" i="1"/>
  <c r="L330" i="1"/>
  <c r="J332" i="1"/>
  <c r="M325" i="1"/>
  <c r="M328" i="1"/>
  <c r="K325" i="1"/>
  <c r="K328" i="1"/>
  <c r="L325" i="1"/>
  <c r="J327" i="1"/>
  <c r="M320" i="1"/>
  <c r="M323" i="1"/>
  <c r="K320" i="1"/>
  <c r="K323" i="1"/>
  <c r="L320" i="1"/>
  <c r="J322" i="1"/>
  <c r="M286" i="1"/>
  <c r="M317" i="1"/>
  <c r="K286" i="1"/>
  <c r="L286" i="1"/>
  <c r="L317" i="1"/>
  <c r="M312" i="1"/>
  <c r="M315" i="1"/>
  <c r="K312" i="1"/>
  <c r="K315" i="1"/>
  <c r="L312" i="1"/>
  <c r="J314" i="1"/>
  <c r="M307" i="1"/>
  <c r="M310" i="1"/>
  <c r="K307" i="1"/>
  <c r="K310" i="1"/>
  <c r="L307" i="1"/>
  <c r="J309" i="1"/>
  <c r="M302" i="1"/>
  <c r="M305" i="1"/>
  <c r="K302" i="1"/>
  <c r="K305" i="1"/>
  <c r="L302" i="1"/>
  <c r="J304" i="1"/>
  <c r="M297" i="1"/>
  <c r="M300" i="1"/>
  <c r="K297" i="1"/>
  <c r="K300" i="1"/>
  <c r="L297" i="1"/>
  <c r="J299" i="1"/>
  <c r="M292" i="1"/>
  <c r="M295" i="1"/>
  <c r="K292" i="1"/>
  <c r="K295" i="1"/>
  <c r="L292" i="1"/>
  <c r="J294" i="1"/>
  <c r="M287" i="1"/>
  <c r="M290" i="1"/>
  <c r="K287" i="1"/>
  <c r="K290" i="1"/>
  <c r="L287" i="1"/>
  <c r="J289" i="1"/>
  <c r="M159" i="1"/>
  <c r="M282" i="1"/>
  <c r="K159" i="1"/>
  <c r="L159" i="1"/>
  <c r="L282" i="1"/>
  <c r="M259" i="1"/>
  <c r="M280" i="1"/>
  <c r="K259" i="1"/>
  <c r="L259" i="1"/>
  <c r="L280" i="1"/>
  <c r="M275" i="1"/>
  <c r="M278" i="1"/>
  <c r="K275" i="1"/>
  <c r="K278" i="1"/>
  <c r="L275" i="1"/>
  <c r="J277" i="1"/>
  <c r="M270" i="1"/>
  <c r="M273" i="1"/>
  <c r="K270" i="1"/>
  <c r="K273" i="1"/>
  <c r="L270" i="1"/>
  <c r="J272" i="1"/>
  <c r="M265" i="1"/>
  <c r="M268" i="1"/>
  <c r="K265" i="1"/>
  <c r="K268" i="1"/>
  <c r="L265" i="1"/>
  <c r="J267" i="1"/>
  <c r="M260" i="1"/>
  <c r="M263" i="1"/>
  <c r="K260" i="1"/>
  <c r="K263" i="1"/>
  <c r="L260" i="1"/>
  <c r="J262" i="1"/>
  <c r="M211" i="1"/>
  <c r="M257" i="1"/>
  <c r="K211" i="1"/>
  <c r="L211" i="1"/>
  <c r="L257" i="1"/>
  <c r="M252" i="1"/>
  <c r="M255" i="1"/>
  <c r="K252" i="1"/>
  <c r="K255" i="1"/>
  <c r="L252" i="1"/>
  <c r="J254" i="1"/>
  <c r="M246" i="1"/>
  <c r="M250" i="1"/>
  <c r="K246" i="1"/>
  <c r="K250" i="1"/>
  <c r="L246" i="1"/>
  <c r="J249" i="1"/>
  <c r="J248" i="1"/>
  <c r="M240" i="1"/>
  <c r="M244" i="1"/>
  <c r="K240" i="1"/>
  <c r="K244" i="1"/>
  <c r="L240" i="1"/>
  <c r="J243" i="1"/>
  <c r="J242" i="1"/>
  <c r="M234" i="1"/>
  <c r="M238" i="1"/>
  <c r="K234" i="1"/>
  <c r="K238" i="1"/>
  <c r="L234" i="1"/>
  <c r="J237" i="1"/>
  <c r="J236" i="1"/>
  <c r="M228" i="1"/>
  <c r="M232" i="1"/>
  <c r="K228" i="1"/>
  <c r="K232" i="1"/>
  <c r="L228" i="1"/>
  <c r="J231" i="1"/>
  <c r="J230" i="1"/>
  <c r="M222" i="1"/>
  <c r="M226" i="1"/>
  <c r="K222" i="1"/>
  <c r="K226" i="1"/>
  <c r="L222" i="1"/>
  <c r="J225" i="1"/>
  <c r="J224" i="1"/>
  <c r="M217" i="1"/>
  <c r="M220" i="1"/>
  <c r="K217" i="1"/>
  <c r="K220" i="1"/>
  <c r="L217" i="1"/>
  <c r="J219" i="1"/>
  <c r="M212" i="1"/>
  <c r="M215" i="1"/>
  <c r="K212" i="1"/>
  <c r="K215" i="1"/>
  <c r="L212" i="1"/>
  <c r="J214" i="1"/>
  <c r="M160" i="1"/>
  <c r="M209" i="1"/>
  <c r="K160" i="1"/>
  <c r="L160" i="1"/>
  <c r="L209" i="1"/>
  <c r="M190" i="1"/>
  <c r="M207" i="1"/>
  <c r="K190" i="1"/>
  <c r="L190" i="1"/>
  <c r="L207" i="1"/>
  <c r="M202" i="1"/>
  <c r="M205" i="1"/>
  <c r="K202" i="1"/>
  <c r="K205" i="1"/>
  <c r="L202" i="1"/>
  <c r="J204" i="1"/>
  <c r="M197" i="1"/>
  <c r="M200" i="1"/>
  <c r="K197" i="1"/>
  <c r="K200" i="1"/>
  <c r="L197" i="1"/>
  <c r="J199" i="1"/>
  <c r="M192" i="1"/>
  <c r="M195" i="1"/>
  <c r="K192" i="1"/>
  <c r="K195" i="1"/>
  <c r="L192" i="1"/>
  <c r="J194" i="1"/>
  <c r="M161" i="1"/>
  <c r="M188" i="1"/>
  <c r="K161" i="1"/>
  <c r="L161" i="1"/>
  <c r="L188" i="1"/>
  <c r="M183" i="1"/>
  <c r="M186" i="1"/>
  <c r="K183" i="1"/>
  <c r="K186" i="1"/>
  <c r="L183" i="1"/>
  <c r="J185" i="1"/>
  <c r="M178" i="1"/>
  <c r="M181" i="1"/>
  <c r="K178" i="1"/>
  <c r="K181" i="1"/>
  <c r="L178" i="1"/>
  <c r="J180" i="1"/>
  <c r="M173" i="1"/>
  <c r="M176" i="1"/>
  <c r="K173" i="1"/>
  <c r="K176" i="1"/>
  <c r="L173" i="1"/>
  <c r="J175" i="1"/>
  <c r="M168" i="1"/>
  <c r="M171" i="1"/>
  <c r="K168" i="1"/>
  <c r="K171" i="1"/>
  <c r="L168" i="1"/>
  <c r="J170" i="1"/>
  <c r="M163" i="1"/>
  <c r="M166" i="1"/>
  <c r="K163" i="1"/>
  <c r="K166" i="1"/>
  <c r="L163" i="1"/>
  <c r="J165" i="1"/>
  <c r="M131" i="1"/>
  <c r="M157" i="1"/>
  <c r="K131" i="1"/>
  <c r="L131" i="1"/>
  <c r="L157" i="1"/>
  <c r="M152" i="1"/>
  <c r="M155" i="1"/>
  <c r="K152" i="1"/>
  <c r="K155" i="1"/>
  <c r="L152" i="1"/>
  <c r="J154" i="1"/>
  <c r="M143" i="1"/>
  <c r="M150" i="1"/>
  <c r="K143" i="1"/>
  <c r="K150" i="1"/>
  <c r="L143" i="1"/>
  <c r="J149" i="1"/>
  <c r="J148" i="1"/>
  <c r="J147" i="1"/>
  <c r="J146" i="1"/>
  <c r="J145" i="1"/>
  <c r="M132" i="1"/>
  <c r="M141" i="1"/>
  <c r="K132" i="1"/>
  <c r="K141" i="1"/>
  <c r="L132" i="1"/>
  <c r="J140" i="1"/>
  <c r="J139" i="1"/>
  <c r="J138" i="1"/>
  <c r="J137" i="1"/>
  <c r="J136" i="1"/>
  <c r="J135" i="1"/>
  <c r="J134" i="1"/>
  <c r="M47" i="1"/>
  <c r="M129" i="1"/>
  <c r="K47" i="1"/>
  <c r="L47" i="1"/>
  <c r="L129" i="1"/>
  <c r="M124" i="1"/>
  <c r="M127" i="1"/>
  <c r="K124" i="1"/>
  <c r="K127" i="1"/>
  <c r="L124" i="1"/>
  <c r="J126" i="1"/>
  <c r="M119" i="1"/>
  <c r="M122" i="1"/>
  <c r="K119" i="1"/>
  <c r="K122" i="1"/>
  <c r="L119" i="1"/>
  <c r="J121" i="1"/>
  <c r="J120" i="1"/>
  <c r="M114" i="1"/>
  <c r="M117" i="1"/>
  <c r="K114" i="1"/>
  <c r="K117" i="1"/>
  <c r="L114" i="1"/>
  <c r="J116" i="1"/>
  <c r="M109" i="1"/>
  <c r="M112" i="1"/>
  <c r="K109" i="1"/>
  <c r="K112" i="1"/>
  <c r="L109" i="1"/>
  <c r="J111" i="1"/>
  <c r="M103" i="1"/>
  <c r="M107" i="1"/>
  <c r="K103" i="1"/>
  <c r="K107" i="1"/>
  <c r="L103" i="1"/>
  <c r="J106" i="1"/>
  <c r="J105" i="1"/>
  <c r="M95" i="1"/>
  <c r="M101" i="1"/>
  <c r="K95" i="1"/>
  <c r="K101" i="1"/>
  <c r="L95" i="1"/>
  <c r="J100" i="1"/>
  <c r="J99" i="1"/>
  <c r="J98" i="1"/>
  <c r="J97" i="1"/>
  <c r="M87" i="1"/>
  <c r="M93" i="1"/>
  <c r="K87" i="1"/>
  <c r="K93" i="1"/>
  <c r="L87" i="1"/>
  <c r="J92" i="1"/>
  <c r="J91" i="1"/>
  <c r="J90" i="1"/>
  <c r="J89" i="1"/>
  <c r="M79" i="1"/>
  <c r="M85" i="1"/>
  <c r="K79" i="1"/>
  <c r="K85" i="1"/>
  <c r="L79" i="1"/>
  <c r="J84" i="1"/>
  <c r="J83" i="1"/>
  <c r="J82" i="1"/>
  <c r="J81" i="1"/>
  <c r="M69" i="1"/>
  <c r="M77" i="1"/>
  <c r="K69" i="1"/>
  <c r="K77" i="1"/>
  <c r="L69" i="1"/>
  <c r="J76" i="1"/>
  <c r="J75" i="1"/>
  <c r="J74" i="1"/>
  <c r="J73" i="1"/>
  <c r="J72" i="1"/>
  <c r="J71" i="1"/>
  <c r="M64" i="1"/>
  <c r="M67" i="1"/>
  <c r="K64" i="1"/>
  <c r="K67" i="1"/>
  <c r="L64" i="1"/>
  <c r="J66" i="1"/>
  <c r="M59" i="1"/>
  <c r="M62" i="1"/>
  <c r="K59" i="1"/>
  <c r="K62" i="1"/>
  <c r="L59" i="1"/>
  <c r="J61" i="1"/>
  <c r="M54" i="1"/>
  <c r="M57" i="1"/>
  <c r="K54" i="1"/>
  <c r="K57" i="1"/>
  <c r="L54" i="1"/>
  <c r="J56" i="1"/>
  <c r="M49" i="1"/>
  <c r="M52" i="1"/>
  <c r="K49" i="1"/>
  <c r="K52" i="1"/>
  <c r="L49" i="1"/>
  <c r="J51" i="1"/>
  <c r="M4" i="1"/>
  <c r="M45" i="1"/>
  <c r="K4" i="1"/>
  <c r="L4" i="1"/>
  <c r="L45" i="1"/>
  <c r="M40" i="1"/>
  <c r="M43" i="1"/>
  <c r="K40" i="1"/>
  <c r="K43" i="1"/>
  <c r="L40" i="1"/>
  <c r="J42" i="1"/>
  <c r="M34" i="1"/>
  <c r="M38" i="1"/>
  <c r="K34" i="1"/>
  <c r="K38" i="1"/>
  <c r="L34" i="1"/>
  <c r="J37" i="1"/>
  <c r="J36" i="1"/>
  <c r="M22" i="1"/>
  <c r="M32" i="1"/>
  <c r="K22" i="1"/>
  <c r="K32" i="1"/>
  <c r="L22" i="1"/>
  <c r="J31" i="1"/>
  <c r="J30" i="1"/>
  <c r="J29" i="1"/>
  <c r="J28" i="1"/>
  <c r="J27" i="1"/>
  <c r="J26" i="1"/>
  <c r="J25" i="1"/>
  <c r="J24" i="1"/>
  <c r="M16" i="1"/>
  <c r="M20" i="1"/>
  <c r="K16" i="1"/>
  <c r="K20" i="1"/>
  <c r="L16" i="1"/>
  <c r="J19" i="1"/>
  <c r="J18" i="1"/>
  <c r="M10" i="1"/>
  <c r="M14" i="1"/>
  <c r="K10" i="1"/>
  <c r="K14" i="1"/>
  <c r="L10" i="1"/>
  <c r="J13" i="1"/>
  <c r="J12" i="1"/>
  <c r="M5" i="1"/>
  <c r="M8" i="1"/>
  <c r="K5" i="1"/>
  <c r="K8" i="1"/>
  <c r="L5" i="1"/>
  <c r="J7" i="1"/>
</calcChain>
</file>

<file path=xl/sharedStrings.xml><?xml version="1.0" encoding="utf-8"?>
<sst xmlns="http://schemas.openxmlformats.org/spreadsheetml/2006/main" count="773" uniqueCount="436">
  <si>
    <t>ASEPEYO CÓRDOBA</t>
  </si>
  <si>
    <t>Presupuesto</t>
  </si>
  <si>
    <t>Código</t>
  </si>
  <si>
    <t>Resumen</t>
  </si>
  <si>
    <t>ImpPres</t>
  </si>
  <si>
    <t>Nat</t>
  </si>
  <si>
    <t>Ud</t>
  </si>
  <si>
    <t>CanPres</t>
  </si>
  <si>
    <t>PrPres</t>
  </si>
  <si>
    <t>Comentario</t>
  </si>
  <si>
    <t>N</t>
  </si>
  <si>
    <t>Longitud</t>
  </si>
  <si>
    <t>Anchura</t>
  </si>
  <si>
    <t>Altura</t>
  </si>
  <si>
    <t>Parcial</t>
  </si>
  <si>
    <t xml:space="preserve">01           </t>
  </si>
  <si>
    <t>DESBROCE Y LIMPIEZA DEL SOLAR Y/O DEMOLICIONES</t>
  </si>
  <si>
    <t>Capítulo</t>
  </si>
  <si>
    <t xml:space="preserve">0101         </t>
  </si>
  <si>
    <t>RETIRADA/REPOSICIÓN DE MOBILIARIO A LUGAR DE ACOPIO</t>
  </si>
  <si>
    <t>Partida</t>
  </si>
  <si>
    <t xml:space="preserve">Despeje y retirada de mobiliario y equipos de oficina/clínica existente en el local, a lugar de acopio designado por la propiedad, aportando cajas de cartón pare el embalaje previo de los enseres a acopiar, incluyendo la recolocación una vez finalicen las obras.
Lista no exahustiva de mobiliario y equipos a copiar:
- Impresoras
- Documentación, expedientes de archivo
- Equipos informáticos (PC's).
- Rack
- Material sanitario
- Monitores
- Sillas de ruedas
- Negatoscopio
- Destructoras de papel
- Pantallas, TV y monitores
- Productos sanitarios
- Plantas
- Expendedor de agua
- Cafetera
- Teléfonos
- Mamparas
- Equipos de papelería: Encuadernadora, cortadora....
- Mobiliario: Mesas, armarios, estanterías, cuadros, señalización,...
</t>
  </si>
  <si>
    <t>Centro Asitencial</t>
  </si>
  <si>
    <t>0101</t>
  </si>
  <si>
    <t xml:space="preserve">0102         </t>
  </si>
  <si>
    <t>PROTECCIÓN DE PLANTA</t>
  </si>
  <si>
    <t xml:space="preserve">Protección de planta completa en suelos y todos aquellos elementos que no sea necesario desmontar para la realización de la totalidad de los trabajos, mediante el empleo de cartón en rollo, moqueta ferial, totalmente encintado, con reposición tantas veces como sea necesario durante las obras, con retirada y carga sobre contenedor.
</t>
  </si>
  <si>
    <t>Z. Administrativa</t>
  </si>
  <si>
    <t>Z. Asistencial</t>
  </si>
  <si>
    <t>0102</t>
  </si>
  <si>
    <t xml:space="preserve">0103         </t>
  </si>
  <si>
    <t>DEMOLICIÓN PARTICIÓN INTERIOR</t>
  </si>
  <si>
    <t>m2</t>
  </si>
  <si>
    <t xml:space="preserve">Demolición de partición interior de fábrica revestida, formada por ladrillo perforado de 11/12 cm de espesor, con medios manuales, sin afectar a la estabilidad de los elementos constructivos contiguos, y carga manual sobre camión o contenedor. El precio incluye el desmontaje previo de las hojas de la carpintería.
</t>
  </si>
  <si>
    <t>Sala climatización</t>
  </si>
  <si>
    <t>Sala Máquinas</t>
  </si>
  <si>
    <t>0103</t>
  </si>
  <si>
    <t xml:space="preserve">0104         </t>
  </si>
  <si>
    <t>DEMOLICIÓN DE FALSO TECHO</t>
  </si>
  <si>
    <t xml:space="preserve">m2. Demolición de falso techo continuo o registrable de placas de yeso o de escayola, incluido perfileria si la hubiese, y acopio de difusores, rejillas o cualquier elemento que se encuentre instalado en el techo, situado a una altura menor o igual a 4 m, con medios manuales, sin deteriorar los elementos constructivos contiguos, y carga manual sobre camión o contenedor. El precio incluye la demolición de la estructura metálica de sujeción, de las falsas vigas y de los remates.
</t>
  </si>
  <si>
    <t>Zona 1 (Centro Asistencial)</t>
  </si>
  <si>
    <t>PROAS/ Administracion</t>
  </si>
  <si>
    <t>Cuadro eléctrico</t>
  </si>
  <si>
    <t>Fisioterapia</t>
  </si>
  <si>
    <t>Zona 2 (Administración)</t>
  </si>
  <si>
    <t>Despacho graves 2</t>
  </si>
  <si>
    <t>Vestíbulo</t>
  </si>
  <si>
    <t>Telepsiquiatria</t>
  </si>
  <si>
    <t>0104</t>
  </si>
  <si>
    <t xml:space="preserve">0105         </t>
  </si>
  <si>
    <t>DESMONTAJE Y REPOSICION DE HOJA DE PUERTA</t>
  </si>
  <si>
    <t xml:space="preserve">Ud. Desmontaje de hoja de puerta interior de carpintería, con medios manuales y recuperación, acopio y montaje del material en el mismo emplazamiento, y carga manual sobre camión o contenedor.
</t>
  </si>
  <si>
    <t>Zona 1</t>
  </si>
  <si>
    <t>Zona 2</t>
  </si>
  <si>
    <t>0105</t>
  </si>
  <si>
    <t xml:space="preserve">0106         </t>
  </si>
  <si>
    <t>APERTURA DE HUECO EN PARTICION INTERIOR</t>
  </si>
  <si>
    <t xml:space="preserve">Apertura de hueco para posterior colocación de la carpintería, en partición interior de fábrica revestida, formada por ladrillo perforado de 11/12 cm de espesor, con medios manuales, sin afectar a la estabilidad de la partición o de los elementos constructivos contiguos, y carga manual sobre camión o contenedor. El precio incluye el corte previo del contorno del hueco, pero no incluye el montaje y desmontaje del apeo del hueco ni la colocación de dinteles.
</t>
  </si>
  <si>
    <t>0106</t>
  </si>
  <si>
    <t>01</t>
  </si>
  <si>
    <t xml:space="preserve">02           </t>
  </si>
  <si>
    <t>ALBAÑILERIA</t>
  </si>
  <si>
    <t xml:space="preserve">
</t>
  </si>
  <si>
    <t xml:space="preserve">0201         </t>
  </si>
  <si>
    <t>AYUDA ALBAÑ. INST. ELECTRICIDAD</t>
  </si>
  <si>
    <t xml:space="preserve">Ud. Ayuda de albañilería a instalación de electricidad incluyendo mano de obra en carga y descarga, materiales, apertura y tapado de rozas, recibidos, remates y ayudas a puesta a tierra, derivaciones y cuadros,  i/p.p. material auxiliar, limpieza y medios auxiliares. Se incluyen todos los trabajos y materiales necesarios para dejar terminados y rematados todos los paramentos por los deba pasar la instalación de electricidad y PCI (detección, pulsadores, alarmas....).
</t>
  </si>
  <si>
    <t/>
  </si>
  <si>
    <t>0201</t>
  </si>
  <si>
    <t xml:space="preserve">0202         </t>
  </si>
  <si>
    <t>AYUDA ALBAÑ. INST. CLIMATIZACIÓN</t>
  </si>
  <si>
    <t xml:space="preserve">Ud. Ayuda  de albañileria a instalación de climatización, incluyendo mano de obra en carga y descarga, materiales, apertura y tapado de huecos para paso de conductos, recibidos, corte en placas de f.t. para colocación de difusores, limpieza, remates y medios auxiliares. Medido por unidad ejecutada. Se incluyen todos los trabajos y materiales necesarios para dejar terminados y rematados todos los paramentos por los deba pasar la instalación de climatización.
</t>
  </si>
  <si>
    <t>0202</t>
  </si>
  <si>
    <t xml:space="preserve">0203         </t>
  </si>
  <si>
    <t>AYUDAS FONTANERIA Y SANEAMIENTO</t>
  </si>
  <si>
    <t xml:space="preserve">Ud. Ayuda de cualquier trabajo de albañilería, prestada para la correcta ejecución de las instalaciónes de saneamiento para climatización, i/porcentaje estimado para pequeño material, medios auxiliares. Se incluyen todos los trabajos y materiales necesarios para dejar terminados y rematados todos los paramentos por los deba pasar la instalación de saneamiento para la nueva climatización.
</t>
  </si>
  <si>
    <t>0203</t>
  </si>
  <si>
    <t xml:space="preserve">0204         </t>
  </si>
  <si>
    <t>PAVIMENTO DE CAUCHO (PROTECCION ZONAS DE PASO)</t>
  </si>
  <si>
    <t xml:space="preserve">Pavimento de caucho, color negro, con botones, suministrado en rollos de 1000x12000x2,5 mm. Colocación en obra: con adhesivo de contacto, sobre capa fina de nivelación. El precio no incluye la capa fina de nivelación.
</t>
  </si>
  <si>
    <t>Zonas de transición</t>
  </si>
  <si>
    <t>0204</t>
  </si>
  <si>
    <t xml:space="preserve">0205         </t>
  </si>
  <si>
    <t>REHABILITACIÓN FALSOS TECHOS</t>
  </si>
  <si>
    <t xml:space="preserve">m2. Falso techo suspendido, decorativo, situado a una altura menor de 4 m, constituido por: ESTRUCTURA y PLACAS de las mismas caracteristicas al existente o a definir por la dirección facultativa y la propiedad, así como la reposición de todos los elementos instalados anteriormente rejilla, difusores u otro elementos que hubiese.
</t>
  </si>
  <si>
    <t>Zona 1 (CA)</t>
  </si>
  <si>
    <t>PROAS/ADM</t>
  </si>
  <si>
    <t>Zona 2 (Adm)</t>
  </si>
  <si>
    <t>0205</t>
  </si>
  <si>
    <t xml:space="preserve">0207         </t>
  </si>
  <si>
    <t>TABIQUE PLADUR KNAUF W112 140/600</t>
  </si>
  <si>
    <t xml:space="preserve">Tabique Knauf W112 140/600 formado por dos placas Diamant tipo DFH1IR s/Norma UNE-EN520, de 12,5 mm de espesor, atornilladas a cada lado de una estructura metálica de acero galvanizado tipo Z1 de canales horizontales y montantes verticales de 90 mm de ancho con una modulación de 600 mm e/e. Aislamiento termo-acústico compuesto por lana mineral de espesor 80 mm en el interior de la perfilería. Incluso p.p. de pasta y cinta para juntas, tornillos, fijaciones, banda acústica bajo los perfiles perimetrales. Totalmente terminado y listo para imprimar y decorar.
</t>
  </si>
  <si>
    <t>Sala de máquinas</t>
  </si>
  <si>
    <t>0207</t>
  </si>
  <si>
    <t xml:space="preserve">0208         </t>
  </si>
  <si>
    <t>REHABILITACIÓN SOLADO</t>
  </si>
  <si>
    <t xml:space="preserve">Rehabilitación de suelo formada por:
- Base para pavimento, de 5 cm de espesor, de mortero de cemento CEM II/B-P 32,5 N tipo M-10, maestreada y fratasada. Incluso banda de panel rígido de poliestireno expandido para la preparación de las juntas perimetrales de dilatación.
- Capa de pasta niveladora de suelos, CT - C25 - F6 según UNE-EN 13813, de 10 mm de espesor, aplicada manualmente, para la regularización y nivelación de la superficie soporte interior de hormigón o mortero, previa aplicación de imprimación monocomponente a base de resinas sintéticas modificadas sin disolventes, de color amarillo, r.
	- Aplicación manual de dos manos de esmalte de dos componentes a base de resina epoxi Esmalte Epoxi al Agua "REVETÓN", color blanco, acabado semibrillante, textura lisa, la primera mano diluida con un 10% de agua y la siguiente sin diluir, (rendimiento: 0,1 l/m² cada mano); previa aplicación de una mano de imprimación de dos componentes, a base de resina epoxi en dispersión 	   acuosa "REVETÓN", incolora, acabado satinado.
</t>
  </si>
  <si>
    <t>0208</t>
  </si>
  <si>
    <t xml:space="preserve">0209         </t>
  </si>
  <si>
    <t>PUERTA DOBLE DE REGISTRO PARA INSTALACIONES</t>
  </si>
  <si>
    <t xml:space="preserve">Puerta de registro para instalaciones, pivotante, homologada, de dos hojas de 63 mm de espesor, luz y altura de paso 1100x1950 mm, acabado lacado en color a elegir de la carta RAL formada por dos chapas de acero galvanizado de 0,8 mm de espesor, plegadas, ensambladas y montadas, con cámara intermedia de lana de roca de alta densidad y placas de cartón yeso, sobre cerco de acero galvanizado de 1,2 mm de espesor y garras de anclaje a obra. Incluso silicona neutra para el sellado de las juntas perimetrales.
</t>
  </si>
  <si>
    <t>0209</t>
  </si>
  <si>
    <t xml:space="preserve">0210         </t>
  </si>
  <si>
    <t>PUERTA ACCESO SALA CLIMATIZACIÓN</t>
  </si>
  <si>
    <t xml:space="preserve">Puerta pivotante homologada, de una hoja de 63 mm de espesor, 800x2000 mm de luz y altura de paso, acabado lacado en color a definir por la propiedad o la DF, formada por 2 chapas de acero galvanizado de 0,8 mm de espesor, plegadas, ensambladas y montadas, con cámara intermedia de lana de roca de alta densidad y placas de cartón yeso, sobre cerco de acero galvanizado de 1,5 mm de espesor y garras de anclaje a obra, incluso cierrapuertas para uso moderado. Incluso silicona neutra para el sellado de las juntas perimetrales. O caracteristicas similares a la existente a definir por la DF y la propiedad.
</t>
  </si>
  <si>
    <t>0210</t>
  </si>
  <si>
    <t xml:space="preserve">0211         </t>
  </si>
  <si>
    <t>TABIQUE DE PLADUR SENCILLO, SECTORIZACIÓN ZONA OBRA</t>
  </si>
  <si>
    <t xml:space="preserve">Tabique sencillo para sectorización de la zona de obras (15+48+15)/600 (48) (2 normal), con placas de yeso laminado, de 78 mm de espesor total, con nivel de calidad del acabado estándar (Q2), formado por una estructura simple de perfiles de chapa de acero galvanizado de 48 mm de anchura, a base de montantes (elementos verticales) separados 400 mm entre sí, con disposición normal "N" y canales (elementos horizontales), a la que se atornillan dos placas en total (una placa tipo normal en cada cara, de 15 mm de espesor cada placa). 
Incluso banda acústica de dilatación autoadhesiva; fijaciones para el anclaje de canales y montantes metálicos; tornillería para la fijación de las placas; 
El precio incluye la resolución de encuentros y puntos singulares, pero no incluye el aislamiento a colocar entre los montantes.
Incluido tambien el montaje y desmontaje para paso de instalaciones y elementos de obra las veces que sean necesarias para el correcto desarrollo de las obras.
</t>
  </si>
  <si>
    <t>0211</t>
  </si>
  <si>
    <t xml:space="preserve">0213         </t>
  </si>
  <si>
    <t>PUERTA ACCESO SECTORIZACIÓN ZONA OBRA</t>
  </si>
  <si>
    <t xml:space="preserve">Ud. Puerta interior abatible, ciega, de una hoja, de 203x82x3,5 cm, de obra, incluido montaje y desmontaje las veces que sea necesario.
</t>
  </si>
  <si>
    <t>0213</t>
  </si>
  <si>
    <t xml:space="preserve">0212         </t>
  </si>
  <si>
    <t>PROTECCION PARAMENTOS VERTICALES</t>
  </si>
  <si>
    <t>0212</t>
  </si>
  <si>
    <t xml:space="preserve">0214         </t>
  </si>
  <si>
    <t>SUMIDERO SIFÓNICO PARA SALA DE MÁQUINAS</t>
  </si>
  <si>
    <t>PA</t>
  </si>
  <si>
    <t xml:space="preserve">PA. Instalación de sumidero sifónico en cuarto técnico, incluso red de evacuación conectada a red de saneamiento del local, levantamiento y resolado de suelo para realizar la canalización. Totalmente instalado y en funcionamiento.
</t>
  </si>
  <si>
    <t>0214</t>
  </si>
  <si>
    <t>02</t>
  </si>
  <si>
    <t xml:space="preserve">03           </t>
  </si>
  <si>
    <t>PINTURAS Y ACABADOS</t>
  </si>
  <si>
    <t xml:space="preserve">0301         </t>
  </si>
  <si>
    <t>P. PLÁST. LISA MATE ANTIAC. P/HORZ</t>
  </si>
  <si>
    <t xml:space="preserve">m2. Pintura plástica lisa mate lavable antiácaros Capasilan de Caparol, sobre paramentos horizontales de yeso, previo lijado de adherencias e imperfecciones, mano de fondo con pintura plástica diluida muy fina, plastecido de faltas y dos manos de acabado, según NTE-RPP-24. Referencia de color a indicar por la propiedad y la dirección facultativa.
</t>
  </si>
  <si>
    <t>Despacho graves</t>
  </si>
  <si>
    <t>Vestíbulo 1</t>
  </si>
  <si>
    <t>Recepcion-espera</t>
  </si>
  <si>
    <t>Proas/admin</t>
  </si>
  <si>
    <t>0301</t>
  </si>
  <si>
    <t xml:space="preserve">0302         </t>
  </si>
  <si>
    <t>PINT.PLÁS.LISA MATE ANTIAC. P/VERT.</t>
  </si>
  <si>
    <t xml:space="preserve">m2. Pintura plástica lisa mate lavable antiácaros Capasilan de Caparol, sobre paramentos verticales de yeso o yeso laminado, previo lijado de adherencias e imperfecciones, mano de fondo con pintura plástica diluida muy fina, plastecido de faltas y dos manos de acabado, según NTE-RPP-24. Referencia de color a indicar por la propiedad y la dirección facultativa.
</t>
  </si>
  <si>
    <t>Sala clima</t>
  </si>
  <si>
    <t>Desp. Graves 2</t>
  </si>
  <si>
    <t>Proa/admin</t>
  </si>
  <si>
    <t>Sala maquinas</t>
  </si>
  <si>
    <t>0302</t>
  </si>
  <si>
    <t xml:space="preserve">0303         </t>
  </si>
  <si>
    <t>LIMPIEZA FINAL DE OBRA</t>
  </si>
  <si>
    <t xml:space="preserve">Ud. Limpieza final de obra en edificio de otros usos, con una superficie construida media de 120 m², incluyendo los trabajos de eliminación de la suciedad y el polvo acumulado en paramentos y carpinterías, limpieza y desinfección de baños y aseos, limpieza de cristales y carpinterías exteriores, eliminación de manchas y restos de yeso y mortero adheridos en suelos y otros elementos, recogida y retirada de plásticos y cartones, todo ello junto con los demás restos de fin de obra depositados en el contenedor de residuos para su transporte a vertedero autorizado.
</t>
  </si>
  <si>
    <t>0303</t>
  </si>
  <si>
    <t>03</t>
  </si>
  <si>
    <t xml:space="preserve">04           </t>
  </si>
  <si>
    <t>ELECTRICIDAD E ILUMINACION (HE3, HE5, SU4)</t>
  </si>
  <si>
    <t xml:space="preserve">0401         </t>
  </si>
  <si>
    <t>CUADROS ELECTRICOS</t>
  </si>
  <si>
    <t>IECM.3cgca224</t>
  </si>
  <si>
    <t>CGMP 1</t>
  </si>
  <si>
    <t xml:space="preserve">Ud. Remodelación y reordenación de aparamenta de Cuadro general de mando y protección consistente en la modificación de la aparamenta y la integración de protecciones para los nuevos equipos de climatización a instalar y  poder realizar la correcta instalación de la nuevas protecciones y equipos auxiliares de los nuevos equipos a incorporar. Incluso p.p de puentes, terminales, bornas, protecciones, etc,, con intensidad asignada según protecciones instaladas., tensión de aislamiento 1000 V;  Montado según REBT. Totalmente instalado, probado, rotulado y funcionando.  
</t>
  </si>
  <si>
    <t>IECM.3cgca2G4</t>
  </si>
  <si>
    <t>Remodelación y Reordenación de CGMP</t>
  </si>
  <si>
    <t xml:space="preserve">Ud. Remodelación y reordenación de aparamenta de Cuadro general de mando y protección consistente en la modificación de la aparamenta y la integración de protecciones para los nuevos equipos de climatización a instalar  y  poder realizar la correcta instalación de la nuevas protecciones y equipos auxiliares de los nuevos equipos a incorporar. Incluso p.p de puentes, terminales, bornas, protecciones, etc,, con intensidad asignada según protecciones instaladas., tensión de aislamiento 1000 V;  Montado según REBT. Totalmente instalado, probado, rotulado y funcionando.  
</t>
  </si>
  <si>
    <t>CGMP</t>
  </si>
  <si>
    <t xml:space="preserve">CIECM.3adca3 </t>
  </si>
  <si>
    <t>Int mag mod II,Iu=16A,Ics=10kA,curva C</t>
  </si>
  <si>
    <t xml:space="preserve">Ud. Suministro e instalación de interruptor automático magnetotérmico modular ejecución bipolarr, montaje en carril DIN-35, con intensidad asignada permanente 16 Amp.,curva C, tensión de empleo 240/415 V. ca. y poder asignado de corte de servicio en cortocircuito 10 kA (UNE-EN 60947-2), marca Schneider Electric o equivalente, aprobado por la dirección facultativa y la propiedad;  Montado según REBT. Totalmente instalado, probado, rotulado y funcionando.  
</t>
  </si>
  <si>
    <t>2x10</t>
  </si>
  <si>
    <t>CIECM.3adca3</t>
  </si>
  <si>
    <t>CIECL.3cgca63</t>
  </si>
  <si>
    <t>Int mag mod III,Iu=63A,Ics=10kA,curva C</t>
  </si>
  <si>
    <t xml:space="preserve">Ud. Suministro e instalación de interruptor automático magnetotérmico modular ejecución tripolar, montaje en carril DIN-35, con intensidad asignada permanente 63 Amp.,curva C, tensión de empleo 240/415 V. ca. y poder asignado de corte de servicio en cortocircuito 10 kA (UNE-EN 60947-2), marca Schneider Electric o equivalente, aprobado por la dirección facultativa y la propiedad;  Montado según REBT. Totalmente instalado, probado, rotulado y funcionando.  
</t>
  </si>
  <si>
    <t>4x25A</t>
  </si>
  <si>
    <t xml:space="preserve">CIECM.4cbbaP </t>
  </si>
  <si>
    <t>Int dif II,25A,30mA,Cl:AC</t>
  </si>
  <si>
    <t xml:space="preserve">Suministro e instalación de interruptor diferencial sobre carril DIN-35, modular bipolar con intensidad asignada permanente de 25 Amp. e intensidad de defecto de 30 mA, clase A, marca Schneider Electric  o equivalente, aprobado por la dirección facultativa y la propiedad;  Montado según REBT. Totalmente instalado, probado, rotulado y funcionando.
</t>
  </si>
  <si>
    <t>CIECM.4cbbaP</t>
  </si>
  <si>
    <t xml:space="preserve">CIECM.4cbb63 </t>
  </si>
  <si>
    <t>Int dif IV, 63A, 30mA, Cl:AC</t>
  </si>
  <si>
    <t xml:space="preserve">Suministro e instalación de interruptor diferencial sobre carril DIN-35, modular tetrapolar con intensidad asignada permanente de 63 Amp. e intensidad de defecto de 30 mA, clase A, marca Schneider Electric  o equivalente, aprobado por la dirección facultativa y la propiedad;  Montado según REBT. Totalmente instalado, probado, rotulado y funcionando.
</t>
  </si>
  <si>
    <t>CIECM.4cbb63</t>
  </si>
  <si>
    <t>IECM.3cgca225</t>
  </si>
  <si>
    <t>CGMP 2</t>
  </si>
  <si>
    <t>0401</t>
  </si>
  <si>
    <t xml:space="preserve">0402         </t>
  </si>
  <si>
    <t>LINEAS ELÉCTRICAS</t>
  </si>
  <si>
    <t xml:space="preserve">15E022       </t>
  </si>
  <si>
    <t>PUNTO DE ALIMENTACIÓN EQUIPO MONOFÁSICO</t>
  </si>
  <si>
    <t xml:space="preserve">Ud. Suministro e instalación de punto de alimentación de equipo monofásico (Hasta 4mm2 de sección), realizado con Salida de hilos de la marca SIMON-31 o equivalente, aprobado por la dirección facultativa y la propiedad. Compuesta salida de hilos y marco embellecedor de color a elegir por la DF y la propiedad, caja mecanismo universal con tornillo y accesorios. Parte proporcional de circuito de alimentación eléctrico desde cuadro general de mando y protección (bandeja, tubo, línea, bridas, terminales, cajas, clemas, etc. De las marcas Pinazo, Aiscan, General Cable exzhellent XXI, Unex,  Gaestopas,  Solera,  Wago o equivalente, aprobado por la dirección facultativa y la propiedad), no propagadores del incendio y de opacidad reducida (UNE 21.123 parte 4 ó 5 o UNE 21.1002), extra deslizable. Así como cualquier material o trabajo necesario para su instalación y montaje. Totalmente instalado, probado y funcionando. </t>
  </si>
  <si>
    <t>15E022</t>
  </si>
  <si>
    <t xml:space="preserve">15E033       </t>
  </si>
  <si>
    <t>PUNTO DE ALIMENTACIÓN EQUIPO TRIFÁSICO</t>
  </si>
  <si>
    <t xml:space="preserve">Ud. Suministro e instalación de punto de alimentación de equipo trifásico, realizado con Salida de hilos de la marca SIMON-31 o equivalente, aprobado por la dirección facultativa y la propiedad. Compuesta salida de hilos y marco embellecedor de color a elegir por la DF y la propiedad, caja mecanismo universal con tornillo y accesorios. Parte proporcional de circuito de alimentación eléctrico desde cuadro general de mando y protección (bandeja, tubo, línea, bridas, terminales, cajas, clemas, etc. De las marcas Pinazo, Aiscan, General Cable exzhellent XXI, Unex,  Gaestopas,  Solera,  Wago o equivalente, aprobado por la dirección facultativa y la propiedad), no propagadores del incendio y de opacidad reducida (UNE 21.123 parte 4 ó 5 o UNE 21.1002), extra deslizable. Así como cualquier material o trabajo necesario para su instalación y montaje. Totalmente instalado, probado y funcionando. 
</t>
  </si>
  <si>
    <t>15E033</t>
  </si>
  <si>
    <t xml:space="preserve">IEH010.II    </t>
  </si>
  <si>
    <t>LÍNEA ELÉCTRICA BIPOLAR 0,6/1 KV 2,5 mm2</t>
  </si>
  <si>
    <t>ml</t>
  </si>
  <si>
    <t xml:space="preserve">Cable multipolar RZ1-K (AS), siendo su tensión asignada de 0,6/1 kV, reacción al fuego clase Cca-s1b,d1,a1, con conductor de cobre clase 5 (-K) de 3G2,5 mm² de sección, con aislamiento de polietileno reticulado (R) y cubierta de compuesto termoplástico a base de poliolefina libre de halógenos con baja emisión de humos y gases corrosivos (Z1). Incluso accesorios y elementos de sujeción.
</t>
  </si>
  <si>
    <t>Fancoil 1</t>
  </si>
  <si>
    <t>Fancoil 2</t>
  </si>
  <si>
    <t>IEH010.II</t>
  </si>
  <si>
    <t xml:space="preserve">IEH016.IV    </t>
  </si>
  <si>
    <t>LÍNEA ELÉCTRICA 0,6/1 KV 16 mm2</t>
  </si>
  <si>
    <t xml:space="preserve">Cable multipolar RZ1-K (AS), siendo su tensión asignada de 0,6/1 kV, reacción al fuego clase Cca-s1b,d1,a1, con conductor de cobre clase 5 (-K) de 4G16 mm² de sección, con aislamiento de polietileno reticulado (R) y cubierta de compuesto termoplástico a base de poliolefina libre de halógenos con baja emisión de humos y gases corrosivos (Z1). Incluso accesorios y elementos de sujeción.
</t>
  </si>
  <si>
    <t>Bomba de calor</t>
  </si>
  <si>
    <t>Climatizadora</t>
  </si>
  <si>
    <t>IEH016.IV</t>
  </si>
  <si>
    <t xml:space="preserve">IEH006.I     </t>
  </si>
  <si>
    <t>LÍNEA ELÉCTRICA UNIPOLAR 450/750 V 6 mm2</t>
  </si>
  <si>
    <t xml:space="preserve">Cable unipolar H07V-K, siendo su tensión asignada de 450/750 V, reacción al fuego clase Eca, con conductor multifilar de cobre clase 5 (-K) de 6 mm² de sección, con aislamiento de PVC (V). Incluso accesorios y elementos de sujeción.
</t>
  </si>
  <si>
    <t>Cuadro 1</t>
  </si>
  <si>
    <t>Cuadro 2</t>
  </si>
  <si>
    <t>IEH006.I</t>
  </si>
  <si>
    <t xml:space="preserve">IEO020       </t>
  </si>
  <si>
    <t>CANALIZACIÓN TUB. CORRUGADO PVC 20 mm</t>
  </si>
  <si>
    <t xml:space="preserve">ml. Canalización de tubo curvable de PVC, corrugado, de color negro, de 20 mm de diámetro nominal, con grado de protección IP545. Instalación empotrada en elemento de construcción de obra de fábrica.
</t>
  </si>
  <si>
    <t>IEO020</t>
  </si>
  <si>
    <t xml:space="preserve">IEO032       </t>
  </si>
  <si>
    <t>CANALIZACIÓN TUB. CORRUGADO PVC 32 mm</t>
  </si>
  <si>
    <t xml:space="preserve">ml. Canalización de tubo curvable de PVC, corrugado, de color negro, de 32 mm de diámetro nominal, con grado de protección IP545. Instalación empotrada en elemento de construcción de obra de fábrica.
</t>
  </si>
  <si>
    <t>IEO032</t>
  </si>
  <si>
    <t xml:space="preserve">16E04025     </t>
  </si>
  <si>
    <t>DESMONTAJE INSTALACION ELÉCTRICA</t>
  </si>
  <si>
    <t>Ud. Repercusión  de  los trabajos de levantado de instalación eléctrica de baja tensión (mecanismos, cajas, canalizaciones, equipos, hilos, luminarias,  etc.) para desmonte de falso techo y modificación de instalaciones de climatización, así como acopio de material a reutilizar, marcado de hilos y canalizaciones, protección de instalaciones contra contactos accidentales y montaje una vez terminados los trabajos en el techo. Totalmente funcionando.</t>
  </si>
  <si>
    <t>Instalacion Electrica Clima</t>
  </si>
  <si>
    <t>16E04025</t>
  </si>
  <si>
    <t>0402</t>
  </si>
  <si>
    <t xml:space="preserve">0403         </t>
  </si>
  <si>
    <t>VARIOS</t>
  </si>
  <si>
    <t xml:space="preserve">16E060       </t>
  </si>
  <si>
    <t>CERTIFICADO INSTALACIÓN ELÉCTRICA</t>
  </si>
  <si>
    <t>Ud. Elaboración y tramitación de todos los Certificados de Instalación Eléctrica, incluso p.p. de tasa de la Dirección General de Industria,  tasas de E.I.C.I. o cualquier gasto derivado de la mencionada tramitación.</t>
  </si>
  <si>
    <t>Certificado</t>
  </si>
  <si>
    <t>16E060</t>
  </si>
  <si>
    <t xml:space="preserve">16E070       </t>
  </si>
  <si>
    <t>DOCUMENTACIÓN DE LA INSTALACIÓN</t>
  </si>
  <si>
    <t>Ud. Preparación de toda la documentación de obra de la instalación de electricidad de Baja Tensión y pliego de condiciones generales e instrucciones de la D.F., comprendiendo:
- Documentación final de obra: pruebas realizadas, instrucciones de operación y mantenimiento, relación de suministradores, etc. (3 copias aprobadas por la D.F.).</t>
  </si>
  <si>
    <t>Documentacion</t>
  </si>
  <si>
    <t>16E070</t>
  </si>
  <si>
    <t xml:space="preserve">16E080       </t>
  </si>
  <si>
    <t>DESMONTAJE DE EQUIPOS INSTALADOS EN FALSO TECHO</t>
  </si>
  <si>
    <t xml:space="preserve">Ud. Desmontaje previo a demolición de falsos techos de luminarias, luminarias de emergencia, equipos de protección contra incendios (detectores, sirenas, etc), así como el acopio de estos elementos en un lugar seguro indicado por la propiedad y la dirección facultativa del proyecto.
</t>
  </si>
  <si>
    <t>16E080</t>
  </si>
  <si>
    <t xml:space="preserve">16E085       </t>
  </si>
  <si>
    <t>REPOSICIÓN-INSTALACIÓN DE EQUIPOS EN FALSO TECHO</t>
  </si>
  <si>
    <t xml:space="preserve">Ud. Reposición o instalación de luminarias, luminarias de emegencia, equipos de protección contra incendios o cualquier otro equipo eléctrico instalado en falso techo, acopiado durante la fase de demolición de los techos, así como reposición de lo elementos dañados por otro nuevos.
</t>
  </si>
  <si>
    <t>16E085</t>
  </si>
  <si>
    <t>0403</t>
  </si>
  <si>
    <t>04</t>
  </si>
  <si>
    <t xml:space="preserve">05           </t>
  </si>
  <si>
    <t>CLIMATIZACION ( HE1, HE2)</t>
  </si>
  <si>
    <t xml:space="preserve">0501         </t>
  </si>
  <si>
    <t>ZONA MÉDICA</t>
  </si>
  <si>
    <t xml:space="preserve">EP.Z1        </t>
  </si>
  <si>
    <t>EQUIPOS</t>
  </si>
  <si>
    <t xml:space="preserve">BC055S       </t>
  </si>
  <si>
    <t>BOMBA DE CALOR Y FRÍO AIRE-AGUA</t>
  </si>
  <si>
    <t xml:space="preserve">Ud. Bomba de calor y frío, aire-agua, marca LENNOX modelo GAH055SP1M, con una capacidad termodinámica calor/frío de 54,1/54,2 kW, una potencia eléctrica absorbida en calor/frío de 15,6/16,9, un COP de 3,47 y un EER de 3,21. Un intercambiador de aire con un ventilador con un caudal de aire de 17822 m3/h y una presión estática disponible de 210 Pa. Tipo de compresor scroll, refrigerante R32, carga de refrigerante 7,6 kg. Alimentación trifásica 400V. Dimensiones de la unidad 1128x1320x2041 mm y un peso en funcionamiento de 485 kg. Incluso elementos para suspensión del techo, soporte antivibratorio, conexionado eléctrico libre de halógenos y conexionado frigorífico aislado entre unidades, derivaciones/colectores frigoríficos aislados, estructuras auxiliares,  tubería de drenaje con conexión a red de saneamiento o cualquier material necesario para su instalación, elementos de elevación,  montaje y puesta en marcha. Totalmente instalada, probada y funcionando.   
Incluye:
	-Versión bomba de calor.	 	
	-R32 refrigerante de bajo PC	
	-Ventiladores de velocidad variable con palas aerodinámicas
	-Motores EC de alta eficiencia
	-Compresores multiscroll	 
	-Gestión de la carga variable	
	-Visualización y control en remoto	
	-Optimización de la energía	 	
	-Conectividad, operación y mantenimiento.		
	- Bajo nivel sonoro: Camisa acústica de compresor	
	- Control  de caudal de aire variable con ventiladores EC de alta presión	
	- Protección de baterías: Rejilla metálica	
	- Módulo hidraúlico con bomba doble de baja presión	
	- Filtro de agua 
	- Anti-vibradores
	- Control remoto, de hasta 10 entradas univerasles (NTC, 4/20 mA, contactos secos) y 6 sálidas de relé.
Totalmente instalado y en funcionamiento.
</t>
  </si>
  <si>
    <t>BC055S</t>
  </si>
  <si>
    <t xml:space="preserve">FC.Z1.RD     </t>
  </si>
  <si>
    <t>FANCOIL ZONA RECEPCION Y DESPACHOS MEDICOS</t>
  </si>
  <si>
    <t xml:space="preserve">Ud. Fancoil horizontal marca LENNOX modelo HHECM70SX, aprobado por la dirección facultativa y la propiedad, sistema de dos tubos, potencia frigorífica total nominal de 42,07 kW, potencia calorífica nominal de 46,88 kW, caudal de agua nominal de 2,27 m³/h, caudal de aire nominal de 7985 m³/h, con actuador. Incluso elementos para suspensión y fijación bien de techo o soporte antivibratorio para instalación en suelo según estime la propiedad o la dirección facultativa de la obra, conexionado eléctrico libre de halógenos y conexionado frigorífico aislado entre unidades, derivaciones/colectores frigoríficos aislados, estructuras auxiliares,  tubería de drenaje con conexión a red de saneamiento o cualquier material necesario para su instalación, elementos de elevación,  montaje y puesta en marcha. 
Incluye:
	- Basic unit-configuration HH, EC motor, left.
	- Bandeja para recoger el goteo auxiliar del kit.
	- Control remoto electrónico LXTFZ 01M.
	- Controlador remoto electrónico digital para ventilo convectores con control 0-10V para válvulas motorizadas y ventilador / 2P - 2P cooling only+EH - 2P+EH - 4P
Totalmente instalado, probado y en funcionamiento.
</t>
  </si>
  <si>
    <t>FC.Z1.RD</t>
  </si>
  <si>
    <t xml:space="preserve">FC.Z1.FS     </t>
  </si>
  <si>
    <t>FANCOIL ZONA FISIOTERAPIA</t>
  </si>
  <si>
    <t xml:space="preserve">Ud. Fancoil horizontal marca LENNOX modelo HHECM60SX, sistema de dos tubos, potencia frigorífica total nominal de 23,49 kW, potencia calorífica nominal de 25,45 kW, caudal de agua nominal de 1,23 m³/h, caudal de aire nominal de 4134 m³/h, con actuador. Incluso elementos para suspensión del techo. Incluso elementos para suspensión y fijación bien de techo o soporte antivibratorio para instalación en suelo según estime la propiedad o la dirección facultativa de la obra, conexionado eléctrico libre de halógenos y conexionado frigorífico aislado entre unidades, derivaciones/colectores frigoríficos aislados, estructuras auxiliares,  tubería de drenaje con conexión a red de saneamiento o cualquier material necesario para su instalación, elementos de elevación,  montaje y puesta en marcha. 
Incluye:
	- Basic unit-configuration HH, EC motor, left.
	- Bandeja para recoger el goteo auxiliar del kit.
	- Control remoto electrónico LXTFZ 01M.
	- Controlador remoto electrónico digital para ventilo convectores con control 0-10V para válvulas motorizadas y ventilador / 2P - 2P cooling only+EH - 2P+EH - 4P
Totalmente instalado, probado y funcionando.   
</t>
  </si>
  <si>
    <t>FC.Z1.FS</t>
  </si>
  <si>
    <t xml:space="preserve">EP.Z1.EV     </t>
  </si>
  <si>
    <t>RED EVACUACIÓN DE CONDENSADOS</t>
  </si>
  <si>
    <t xml:space="preserve">Ud. Red de evacuación de condensados, colocada superficialmente y fijada al paramento, formada por tubo flexible de PVC, que conecta la unidad de aire acondicionado con la red de pequeña evacuación, la bajante, el colector o el bote sifónico. Incluso material auxiliar para montaje y sujeción a la obra, accesorios y piezas especiales colocados mediante unión pegada con adhesivo.
</t>
  </si>
  <si>
    <t>EP.Z1.EV</t>
  </si>
  <si>
    <t xml:space="preserve">EP.Z1.DF     </t>
  </si>
  <si>
    <t>DETECTOR DE FUGAS</t>
  </si>
  <si>
    <t xml:space="preserve">Ud. Alarma de detección de fuga de gas + sensor U, sensibilidad 3500/7000 PPM Sensor U, para gases refrigerantes HFC's. Totalmente instalado y funcionando.
</t>
  </si>
  <si>
    <t>EP.Z1.DF</t>
  </si>
  <si>
    <t xml:space="preserve">EP.Z2.AV     </t>
  </si>
  <si>
    <t>SOPORTES ANTIVIBRACIÓN DE CAUCHO</t>
  </si>
  <si>
    <t xml:space="preserve">Ud. Sistema de soportes antivibratorios de caucho para máquinas de climatización. Totalmente instalados y compatibles con las máquinas.
</t>
  </si>
  <si>
    <t>EP.Z2.AV</t>
  </si>
  <si>
    <t>EP.Z1</t>
  </si>
  <si>
    <t xml:space="preserve">FON.Z1       </t>
  </si>
  <si>
    <t>DISTRIBUCIÓN DE AGUA</t>
  </si>
  <si>
    <t xml:space="preserve">ICS050       </t>
  </si>
  <si>
    <t>TUBERIA DIST. AGUA PPR/AL/PPR 50 mm</t>
  </si>
  <si>
    <t xml:space="preserve">ml. Tubería de distribución de agua fría y caliente de climatización formada por tubo multicapa de polipropileno copolímero random/aluminio/polipropileno copolímero random (PP-R/Al/PP-R), serie , de 50 mm de diámetro exterior y 4,5 mm de espesor, colocado superficialmente en el interior del edificio, con aislamiento mediante coquilla flexible de espuma elastomérica. Incluso material auxiliar para montaje y sujeción a la obra, accesorios y piezas especiales.
</t>
  </si>
  <si>
    <t>ICS050</t>
  </si>
  <si>
    <t xml:space="preserve">ICS063       </t>
  </si>
  <si>
    <t>TUBERIA DIST. AGUA PPR/AL/PPR 63 mm</t>
  </si>
  <si>
    <t xml:space="preserve">ml. Tubería de distribución de agua fría y caliente de climatización formada por tubo multicapa de polipropileno copolímero random/aluminio/polipropileno copolímero random (PP-R/Al/PP-R), serie 3,2, de 63 mm de diámetro exterior y 8,7 mm de espesor, colocado superficialmente en el interior del edificio, con aislamiento mediante coquilla flexible de espuma elastomérica. Incluso material auxiliar para montaje y sujeción a la obra, accesorios y piezas especiales.
</t>
  </si>
  <si>
    <t>ICS063</t>
  </si>
  <si>
    <t xml:space="preserve">ICS075       </t>
  </si>
  <si>
    <t>TUBERIA DIST. AGUA PPR/AL/PPR 75 mm</t>
  </si>
  <si>
    <t xml:space="preserve">ml. Tubería de distribución de agua fría y caliente de climatización formada por tubo multicapa de polipropileno copolímero random/aluminio/polipropileno copolímero random (PP-R/Al/PP-R), serie 3,2, de 75 mm de diámetro exterior y 10,4 mm de espesor, colocado superficialmente en el interior del edificio, con aislamiento mediante coquilla flexible de espuma elastomérica. Incluso material auxiliar para montaje y sujeción a la obra, accesorios y piezas especiales.
</t>
  </si>
  <si>
    <t>ICS075</t>
  </si>
  <si>
    <t xml:space="preserve">ICS112       </t>
  </si>
  <si>
    <t>VALVULA DE ESFERA 1 1/2"</t>
  </si>
  <si>
    <t xml:space="preserve">Ud. Válvula de esfera de latón niquelado para roscar de 1 1/2". Incluso elementos de montaje y accesorios necesarios para su correcto funcionamiento.
</t>
  </si>
  <si>
    <t>ICS112</t>
  </si>
  <si>
    <t xml:space="preserve">ICS002       </t>
  </si>
  <si>
    <t>VALVULA DE ESFERA 2"</t>
  </si>
  <si>
    <t xml:space="preserve">Ud. Válvula de esfera de latón niquelado para roscar de 2". Incluso elementos de montaje y accesorios necesarios para su correcto funcionamiento.
</t>
  </si>
  <si>
    <t>ICS002</t>
  </si>
  <si>
    <t xml:space="preserve">ICS212       </t>
  </si>
  <si>
    <t>VALVULA DE ESFERA 2 1/2"</t>
  </si>
  <si>
    <t xml:space="preserve">Ud. Válvula de esfera de latón niquelado para roscar de 2 1/2". Incluso elementos de montaje y accesorios necesarios para su correcto funcionamiento.
</t>
  </si>
  <si>
    <t>ICS212</t>
  </si>
  <si>
    <t xml:space="preserve">IPD112       </t>
  </si>
  <si>
    <t>VALVULA REGULADORA 1 1/2"</t>
  </si>
  <si>
    <t xml:space="preserve">Ud. Válvula reguladora de presión diferencial, con cuerpo de latón, presión de tarado entre 50 y 500 mbar, conexiones hembra-hembra de 1 1/4" de diámetro. Incluso elementos de montaje y accesorios necesarios para su correcto funcionamiento.
</t>
  </si>
  <si>
    <t>IPD112</t>
  </si>
  <si>
    <t xml:space="preserve">IPD002       </t>
  </si>
  <si>
    <t>VALVULA REGULADORA 2"</t>
  </si>
  <si>
    <t xml:space="preserve">Ud. Válvula reguladora de presión diferencial, con cuerpo de latón, presión de tarado entre 50 y 500 mbar, conexiones hembra-hembra de 2" de diámetro. Incluso elementos de montaje y accesorios necesarios para su correcto funcionamiento.
</t>
  </si>
  <si>
    <t>IPD002</t>
  </si>
  <si>
    <t xml:space="preserve">ICM075       </t>
  </si>
  <si>
    <t>VALVULA BYPASS</t>
  </si>
  <si>
    <t xml:space="preserve">Ud. Válvula de 2 vías de 2", todo/nada, con motor eléctrico de 230 V. Incluso elementos de montaje y accesorios necesarios para su correcto funcionamiento.
</t>
  </si>
  <si>
    <t>ICM075</t>
  </si>
  <si>
    <t xml:space="preserve">ELE005       </t>
  </si>
  <si>
    <t>ELECTROVÁLVULA</t>
  </si>
  <si>
    <t xml:space="preserve">Ud. Electroválvula para instalación de climatización, conexiones roscadas de 2" de diámetro, alimentación solenoide a 24 Vca, con posibilidad de apertura manual y regulador de caudal. Totalmente instalada, conectada y en funcionamiento.
</t>
  </si>
  <si>
    <t>FC HH70</t>
  </si>
  <si>
    <t>FC HH60</t>
  </si>
  <si>
    <t>ELE005</t>
  </si>
  <si>
    <t xml:space="preserve">ICS082       </t>
  </si>
  <si>
    <t>FILTRO RETENEDOR RESIDUOS</t>
  </si>
  <si>
    <t>Zona Médica</t>
  </si>
  <si>
    <t>ICS082</t>
  </si>
  <si>
    <t xml:space="preserve">ICS005       </t>
  </si>
  <si>
    <t>PUNTO DE LLENADO AFS</t>
  </si>
  <si>
    <t xml:space="preserve">Ud. Punto de llenado de red de distribución de agua, para sistema de climatización, formado por tubo multicapa de polipropileno copolímero random/aluminio/polipropileno copolímero random (PP-R/Al/PP-R), serie 3,2, de 20 mm de diámetro exterior y 2,8 mm de espesor, colocado superficialmente, con aislamiento mediante coquilla flexible de espuma elastomérica, válvulas de corte, filtro retenedor de residuos, contador de agua y válvula de retención.
Incluso material auxiliar para montaje y sujeción a la obra, accesorios y piezas especiales.
Totalmente instalado y funcionando.
</t>
  </si>
  <si>
    <t>ICS005</t>
  </si>
  <si>
    <t xml:space="preserve">ICS006       </t>
  </si>
  <si>
    <t>PURGA DEL CIRCUITO DE AGUA</t>
  </si>
  <si>
    <t xml:space="preserve">Ud. Sistema de purga automatico para circuito hidráulico de climatización, con purgador automatico de aire con boya y rosca según diametro requerido por la instalcion, para una presion máxima de trabajo de 10 bar y una temperatura de 110 ºC. Totalmente instalado y en funcionamiento,
</t>
  </si>
  <si>
    <t>ICS006</t>
  </si>
  <si>
    <t>FON.Z1</t>
  </si>
  <si>
    <t xml:space="preserve">DA.Z1        </t>
  </si>
  <si>
    <t>DISTRIBUCIÓN DE AIRE</t>
  </si>
  <si>
    <t xml:space="preserve">42CL010      </t>
  </si>
  <si>
    <t>CONDUCTO CLIMAVER PLUS R</t>
  </si>
  <si>
    <t xml:space="preserve">m2. Suministro e instalación de conducto autoportante para la distribución de aire Climaver PLUS R o equivalente de las mismas caracteristicas y dimensiones del existente, aprobado por la Dirección Facultativa y la Propiedad. Formado por lana de vidrio de alta densidad revestido por exterior con un complejo triplex formado por lámina de aluminio visto, refuerzo de malla de vidrio y kraftt, por el interior incorpora lámina de aluminio y kraftt incluso revistiendo su "canto macho", aporta altos rendimientos térmicos y acústicos, reacción al fuego M1 y clasificación F0 al índice de humos, i/p.p. de corte, ejecución, codos, embocaduras, derivaciones, elementos de fijación, sellado de uniones con cinta Climaver de aluminio, medios auxiliares y costes indirectos, totalmente instalado según normas UNE y NTE-ICI-22. Así como cualquier material o trabajo necesario para su instalación y montaje. Totalmente instalado, probado y funcionando.
</t>
  </si>
  <si>
    <t>850x275</t>
  </si>
  <si>
    <t>550x350</t>
  </si>
  <si>
    <t>550x400</t>
  </si>
  <si>
    <t>850x350</t>
  </si>
  <si>
    <t>350x350</t>
  </si>
  <si>
    <t>300x250</t>
  </si>
  <si>
    <t>425x350</t>
  </si>
  <si>
    <t>42CL010</t>
  </si>
  <si>
    <t xml:space="preserve">ICR021       </t>
  </si>
  <si>
    <t>CONDUCTO CLIMAVER APTA</t>
  </si>
  <si>
    <t xml:space="preserve">m2. Conducto rectangular para la distribución de aire climatizado formado por panel rígido de alta densidad de lana de vidrio Climaver Apta "ISOVER" o similar a definir por la propiedad y la dirección facultativa, según UNE-EN 14303, de 40 mm de espesor, revestido por aluminio reforzado + kraft por el exterior y tejido NETO por el interior, resistencia térmica 1,25 m²K/W, conductividad térmica 0,032 W/(mK). Incluso codos, derivaciones, sellado de uniones con cola Climaver, embocaduras, soportes metálicos galvanizados, elementos de fijación, sellado de tramos con cinta Climaver de aluminio, accesorios de montaje y piezas especiales. 
</t>
  </si>
  <si>
    <t>800x600</t>
  </si>
  <si>
    <t>1000x900</t>
  </si>
  <si>
    <t>ICR021</t>
  </si>
  <si>
    <t>DA.Z1</t>
  </si>
  <si>
    <t>0501</t>
  </si>
  <si>
    <t xml:space="preserve">0502         </t>
  </si>
  <si>
    <t>ZONA ADMINISTRATIVA</t>
  </si>
  <si>
    <t xml:space="preserve">EQ.Z2        </t>
  </si>
  <si>
    <t xml:space="preserve">CLI045S      </t>
  </si>
  <si>
    <t>UNIDAD COMPACTA VERTICAL</t>
  </si>
  <si>
    <t xml:space="preserve">Ud. Climatizadora comparcta vertical condensada por aire, con bomba de calor y frío, marca LENNOX, modelo CAMH045SM2M. Capacidad termodinámica frío/calor de 39,20/29,90 kW, potencia absorbida frío/calor 13,1/8,8 kW, caudal de ventilador de impulsión unidad interior 7500 m3/h, caudal de ventilador impulsión unidad exterior 13900 m3/h, presión disponible en el ventilador de la unidad interior 150 Pa, presión disponible en el ventilador de la unidad exterior 70 Pa. Refrigerante R410A. Dimensiones 1445x895x2145 mm, peso en funcionamiento 488 kg.  Incluso elementos para suspensión del techo, soporte antivibratorio, conexionado eléctrico libre de halógenos y conexionado frigorífico aislado entre unidades, derivaciones/colectores frigoríficos aislados, estructuras auxiliares,  tubería de drenaje con conexión a red de saneamiento o cualquier material necesario para su instalación, elementos de elevación,  montaje y puesta en marcha. Totalmente instalada, probada y funcionando.   
Incluye:	
	-Ventiladores de velocidad variable con palas aerodinámicas	
	-Ventilador EC de alta eficiencia	
	-Transmisión directa				
	- Compresor de velocidad variable (Inverter)	
	- DM60 Display multi-unidad	
	- Protección eléctrica del Compresor		
	- Freecooling de 1 compuerta
	- Filtración de alta eficiencia M5+F7 / ePM10 60% + ePM1 55%
	- Bajo nivel sonoro_x000C__x000C_Totalmente conectada y en funcionamiento.
</t>
  </si>
  <si>
    <t>CLI045S</t>
  </si>
  <si>
    <t>EQ.Z2</t>
  </si>
  <si>
    <t xml:space="preserve">DA.Z2        </t>
  </si>
  <si>
    <t>925x575</t>
  </si>
  <si>
    <t>700x475</t>
  </si>
  <si>
    <t>575x350</t>
  </si>
  <si>
    <t>Zona 2 (ADM)</t>
  </si>
  <si>
    <t>DA.Z2</t>
  </si>
  <si>
    <t>0502</t>
  </si>
  <si>
    <t xml:space="preserve">0503         </t>
  </si>
  <si>
    <t>DESMONTAJES</t>
  </si>
  <si>
    <t xml:space="preserve">170301       </t>
  </si>
  <si>
    <t>DEMONTAJE SISTEMA ROCA-YORK (ZONA MÉDICA)</t>
  </si>
  <si>
    <t xml:space="preserve">Ud. Desmontaje de sistema evaporadora condensadora de la zona médica, marca ROCA-YORK, modelos AHO-304+ BCVI304 y sus componentes, instalada en interior, con medios manuales y mecánicos, y carga mecánica sobre camión o contenedor. El precio incluye el desmontaje de los accesorios y de la bancada metálica de apoyo.
</t>
  </si>
  <si>
    <t>170301</t>
  </si>
  <si>
    <t xml:space="preserve">170302       </t>
  </si>
  <si>
    <t>DEMONTAJE SISTEMA MCQUAY (ZONA MÉDICA)</t>
  </si>
  <si>
    <t xml:space="preserve">Ud. Desmontaje de sistema evaporadora condensadora de la zona médica, marca McQuay, modelos MCC060CR+M4LC061CR y sus componentes, instalada en interior, con medios manuales y mecánicos, y carga mecánica sobre camión o contenedor. El precio incluye el desmontaje de los accesorios y de la bancada metálica de apoyo.
</t>
  </si>
  <si>
    <t>170302</t>
  </si>
  <si>
    <t xml:space="preserve">170303       </t>
  </si>
  <si>
    <t>DEMONTAJE SISTEMA CARRIER (ZONA ADMINISTRATIVA)</t>
  </si>
  <si>
    <t xml:space="preserve">Ud. Desmontaje de unidad climatizadora de la zona de administración, marca CARRIER modelo 50QF-015 y sus componentes, instalada en interior, con medios manuales y mecánicos, y carga mecánica sobre camión o contenedor. El precio incluye el desmontaje de los accesorios y de la bancada metálica de apoyo.
</t>
  </si>
  <si>
    <t>170303</t>
  </si>
  <si>
    <t xml:space="preserve">170304       </t>
  </si>
  <si>
    <t>DESMONTAJE CONDUCTO RECTANGULAR</t>
  </si>
  <si>
    <t xml:space="preserve">m2. Desmontaje de conducto rectangular de lana mineral, montado sobre soportes, con medios manuales, y carga manual sobre camión o contenedor. El precio incluye el desmontaje de los elementos de anclaje y sujeción.
</t>
  </si>
  <si>
    <t>1250x600</t>
  </si>
  <si>
    <t>170304</t>
  </si>
  <si>
    <t>0503</t>
  </si>
  <si>
    <t xml:space="preserve">0504         </t>
  </si>
  <si>
    <t xml:space="preserve">44CL010      </t>
  </si>
  <si>
    <t>PUESTA EN MARCHA Y SERVICIO</t>
  </si>
  <si>
    <t xml:space="preserve">Puesta en marcha y servicio de la instalación y equipos por el fabricante, incluso mediciones de caudales en difusores y rejillas de impulsión y retorno y ajustes de caudales a nominales de proyecto, mediciones de temperaturas de impulsión y salto entálpico de la batería de la evaporadora.
</t>
  </si>
  <si>
    <t>Instalación Clima</t>
  </si>
  <si>
    <t>44CL010</t>
  </si>
  <si>
    <t xml:space="preserve">44CL060C     </t>
  </si>
  <si>
    <t>INSPECCIÓN DE INSTALACIONES TÉRMICAS</t>
  </si>
  <si>
    <t xml:space="preserve">Ud. Inspección de instalación térmica no industriales en los edificios por parte de Organismo de Control Autorizado.
</t>
  </si>
  <si>
    <t>44CL060C</t>
  </si>
  <si>
    <t xml:space="preserve">44CL040      </t>
  </si>
  <si>
    <t>LEGALIZACIÓN INSTALACION DE CLIMATIZACIÓN</t>
  </si>
  <si>
    <t>Ud. Elaboración y tramitación de todos los Certificados de Instalación de climatización, incluso p.p. de tasa de la Dirección General de Industria, tasas de E.I.C.I. o cualquier gasto derivado de la mencionada tramitación.</t>
  </si>
  <si>
    <t>44CL040</t>
  </si>
  <si>
    <t xml:space="preserve">44CL050      </t>
  </si>
  <si>
    <t>Ud. Preparación de toda la documentación de obra de la instalación de climatización y pliego de condiciones generales e instrucciones de la D.F., comprendiendo:
- Documentación final de obra: pruebas realizadas, instrucciones de operación y mantenimiento, relación de suministradores, etc. (3 copias aprobadas por la D.F.).</t>
  </si>
  <si>
    <t>44CL050</t>
  </si>
  <si>
    <t xml:space="preserve">44CL010N     </t>
  </si>
  <si>
    <t>MEDICION DE CALIDAD DEL AIRE</t>
  </si>
  <si>
    <t xml:space="preserve">Ud. Medición de calidad del aire antes de comenzar los trabajos y despues de la finalización de los mismos, con el material adecuado para su ejecución con la redacción de un pequeño informe con la inidcación de los mismos.
</t>
  </si>
  <si>
    <t xml:space="preserve">44CL010G     </t>
  </si>
  <si>
    <t>INSTALACIÓN PROVISIONAL DE CLIMATIZACION</t>
  </si>
  <si>
    <t xml:space="preserve">Suministro e instalación provisional de climatización en el centro asistencial durante la ejecución de las instalaciones realizada con equipos portátiles. Incluso parte proporcional de instalación eléctrica provisional, conductos de evacuación de aire de condensación, traslados de equipos según la diferentes fases de ejecución de la obra.
</t>
  </si>
  <si>
    <t>Centro Asistencial</t>
  </si>
  <si>
    <t>44CL010G</t>
  </si>
  <si>
    <t xml:space="preserve">050401       </t>
  </si>
  <si>
    <t>SISTEMA DE CONTROL INST. CLIMATIZACION</t>
  </si>
  <si>
    <t xml:space="preserve">Ud. Suministro e instalación de sistema de control para sistema de climatización compuesto por dos unidades interiores (evaporadoras) y una unidad exterior (condensadora). El sistema incluirá control remoto mediante termostato, sondas de temperatura (interior y exterior) y cableado de válvulas de control. Totalmente instalado y en funcionamiento.
</t>
  </si>
  <si>
    <t>050401</t>
  </si>
  <si>
    <t>0504</t>
  </si>
  <si>
    <t>05</t>
  </si>
  <si>
    <t xml:space="preserve">06           </t>
  </si>
  <si>
    <t>CONTROL DE CALIDAD</t>
  </si>
  <si>
    <t xml:space="preserve">0601         </t>
  </si>
  <si>
    <t>CONTROL CALIDAD DE PROYECTO</t>
  </si>
  <si>
    <t xml:space="preserve">Ud. Control de calidad del Proyecto de Ejecución de instalación de climatización consistente en la comprobación del cumplimiento de toda la normativa vigente de aplicación, incluyendo el cálculo de la potencia necesaria de las máquinas de climatización a instalar, incluida la redacción de los informes necesaríos hasta la completa corrección del proyecto, así como seguimiento de las revisiones de la auditoría si hubiera existido. (precio aplicable sobre los M/2 construidos totales de todas las plantas del edificio).
</t>
  </si>
  <si>
    <t>0601</t>
  </si>
  <si>
    <t>06</t>
  </si>
  <si>
    <t xml:space="preserve">07           </t>
  </si>
  <si>
    <t>GESTION DE RESIDUOS</t>
  </si>
  <si>
    <t xml:space="preserve">0701         </t>
  </si>
  <si>
    <t>PLAN DE GESTION DE RESIDUOS</t>
  </si>
  <si>
    <t>Ud. Plan completo de control de gestión de residuos, con un nivel de exigencia alto, previa aprobación por parte del promotor, incluyendo: identificación y cantidad de residuos generaros, procedimientos de evaluación, operaciones con los residuos y gestión de los mismos.</t>
  </si>
  <si>
    <t>0701</t>
  </si>
  <si>
    <t xml:space="preserve">0702         </t>
  </si>
  <si>
    <t>GESTIÓN DE RESIDUOS</t>
  </si>
  <si>
    <t xml:space="preserve">Ud. Gestión de residuos de construcción escombros, papel, pinturas, plásticos, conductos, envases, papel, así como residuos derivados del desmontaje de máquinas de climatización existentes como metales y residuos peligrosos tales como refrigerantes, consistente en el acopio, transporte y entrega para la gestión de esto a  gestor de residuos autorizado. Incluso certificados de tratamiento de todos los elemento, así como cualquier material o trabajo necesario para la ejecución de la unidad de obra.
</t>
  </si>
  <si>
    <t>Centro asistencial</t>
  </si>
  <si>
    <t>0702</t>
  </si>
  <si>
    <t>07</t>
  </si>
  <si>
    <t>CÓRDOBA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</si>
</sst>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6" x14ac:knownFonts="1">
    <font>
      <sz val="11"/>
      <color theme="1"/>
      <name val="Calibri"/>
      <family val="2"/>
      <scheme val="minor"/>
    </font>
    <font>
      <b/>
      <sz val="10"/>
      <color theme="1"/>
      <name val="Calibri"/>
      <family val="2"/>
      <scheme val="minor"/>
    </font>
    <font>
      <b/>
      <sz val="14"/>
      <color theme="1"/>
      <name val="Calibri"/>
      <family val="2"/>
      <scheme val="minor"/>
    </font>
    <font>
      <sz val="8"/>
      <color theme="1"/>
      <name val="Calibri"/>
      <family val="2"/>
      <scheme val="minor"/>
    </font>
    <font>
      <b/>
      <sz val="8"/>
      <color theme="1"/>
      <name val="Calibri"/>
      <family val="2"/>
      <scheme val="minor"/>
    </font>
    <font>
      <b/>
      <i/>
      <sz val="10"/>
      <color theme="1"/>
      <name val="Calibri"/>
      <family val="2"/>
      <scheme val="minor"/>
    </font>
  </fonts>
  <fills count="6">
    <fill>
      <patternFill patternType="none"/>
    </fill>
    <fill>
      <patternFill patternType="gray125"/>
    </fill>
    <fill>
      <patternFill patternType="solid">
        <fgColor indexed="26"/>
        <bgColor indexed="64"/>
      </patternFill>
    </fill>
    <fill>
      <patternFill patternType="solid">
        <fgColor indexed="44"/>
        <bgColor indexed="64"/>
      </patternFill>
    </fill>
    <fill>
      <patternFill patternType="solid">
        <fgColor indexed="8"/>
        <bgColor indexed="64"/>
      </patternFill>
    </fill>
    <fill>
      <patternFill patternType="solid">
        <fgColor indexed="42"/>
        <bgColor indexed="64"/>
      </patternFill>
    </fill>
  </fills>
  <borders count="1">
    <border>
      <left/>
      <right/>
      <top/>
      <bottom/>
      <diagonal/>
    </border>
  </borders>
  <cellStyleXfs count="1">
    <xf numFmtId="0" fontId="0" fillId="0" borderId="0"/>
  </cellStyleXfs>
  <cellXfs count="28">
    <xf numFmtId="0" fontId="0" fillId="0" borderId="0" xfId="0"/>
    <xf numFmtId="49" fontId="1" fillId="0" borderId="0" xfId="0" applyNumberFormat="1" applyFont="1"/>
    <xf numFmtId="0" fontId="1" fillId="0" borderId="0" xfId="0" applyFont="1"/>
    <xf numFmtId="49" fontId="2" fillId="0" borderId="0" xfId="0" applyNumberFormat="1" applyFont="1" applyAlignment="1">
      <alignment vertical="top"/>
    </xf>
    <xf numFmtId="0" fontId="2" fillId="0" borderId="0" xfId="0" applyFont="1" applyAlignment="1">
      <alignment vertical="top"/>
    </xf>
    <xf numFmtId="49" fontId="5" fillId="0" borderId="0" xfId="0" applyNumberFormat="1" applyFont="1" applyAlignment="1">
      <alignment vertical="top"/>
    </xf>
    <xf numFmtId="49" fontId="5" fillId="0" borderId="0" xfId="0" applyNumberFormat="1" applyFont="1" applyAlignment="1">
      <alignment horizontal="right" vertical="top"/>
    </xf>
    <xf numFmtId="49" fontId="4" fillId="3" borderId="0" xfId="0" applyNumberFormat="1" applyFont="1" applyFill="1" applyAlignment="1">
      <alignment vertical="top"/>
    </xf>
    <xf numFmtId="0" fontId="4" fillId="3" borderId="0" xfId="0" applyFont="1" applyFill="1" applyAlignment="1">
      <alignment vertical="top"/>
    </xf>
    <xf numFmtId="3" fontId="4" fillId="2" borderId="0" xfId="0" applyNumberFormat="1" applyFont="1" applyFill="1" applyAlignment="1">
      <alignment vertical="top"/>
    </xf>
    <xf numFmtId="4" fontId="4" fillId="2" borderId="0" xfId="0" applyNumberFormat="1" applyFont="1" applyFill="1" applyAlignment="1">
      <alignment vertical="top"/>
    </xf>
    <xf numFmtId="49" fontId="3" fillId="0" borderId="0" xfId="0" applyNumberFormat="1" applyFont="1" applyAlignment="1">
      <alignment vertical="top"/>
    </xf>
    <xf numFmtId="0" fontId="3" fillId="0" borderId="0" xfId="0" applyFont="1" applyAlignment="1">
      <alignment vertical="top"/>
    </xf>
    <xf numFmtId="4" fontId="3" fillId="2" borderId="0" xfId="0" applyNumberFormat="1" applyFont="1" applyFill="1" applyAlignment="1">
      <alignment vertical="top"/>
    </xf>
    <xf numFmtId="0" fontId="3" fillId="0" borderId="0" xfId="0" applyFont="1" applyAlignment="1">
      <alignment vertical="top" wrapText="1"/>
    </xf>
    <xf numFmtId="4" fontId="3" fillId="0" borderId="0" xfId="0" applyNumberFormat="1" applyFont="1" applyAlignment="1">
      <alignment vertical="top"/>
    </xf>
    <xf numFmtId="49" fontId="4" fillId="0" borderId="0" xfId="0" applyNumberFormat="1" applyFont="1" applyAlignment="1">
      <alignment vertical="top"/>
    </xf>
    <xf numFmtId="0" fontId="3" fillId="4" borderId="0" xfId="0" applyFont="1" applyFill="1" applyAlignment="1">
      <alignment vertical="top"/>
    </xf>
    <xf numFmtId="3" fontId="3" fillId="0" borderId="0" xfId="0" applyNumberFormat="1" applyFont="1" applyAlignment="1">
      <alignment vertical="top"/>
    </xf>
    <xf numFmtId="164" fontId="3" fillId="0" borderId="0" xfId="0" applyNumberFormat="1" applyFont="1" applyAlignment="1">
      <alignment vertical="top"/>
    </xf>
    <xf numFmtId="164" fontId="3" fillId="2" borderId="0" xfId="0" applyNumberFormat="1" applyFont="1" applyFill="1" applyAlignment="1">
      <alignment vertical="top"/>
    </xf>
    <xf numFmtId="49" fontId="4" fillId="5" borderId="0" xfId="0" applyNumberFormat="1" applyFont="1" applyFill="1" applyAlignment="1">
      <alignment vertical="top"/>
    </xf>
    <xf numFmtId="0" fontId="4" fillId="5" borderId="0" xfId="0" applyFont="1" applyFill="1" applyAlignment="1">
      <alignment vertical="top"/>
    </xf>
    <xf numFmtId="49" fontId="5" fillId="0" borderId="0" xfId="0" applyNumberFormat="1" applyFont="1" applyAlignment="1">
      <alignment vertical="top" wrapText="1"/>
    </xf>
    <xf numFmtId="49" fontId="4" fillId="3" borderId="0" xfId="0" applyNumberFormat="1" applyFont="1" applyFill="1" applyAlignment="1">
      <alignment vertical="top" wrapText="1"/>
    </xf>
    <xf numFmtId="49" fontId="3" fillId="0" borderId="0" xfId="0" applyNumberFormat="1" applyFont="1" applyAlignment="1">
      <alignment vertical="top" wrapText="1"/>
    </xf>
    <xf numFmtId="0" fontId="3" fillId="4" borderId="0" xfId="0" applyFont="1" applyFill="1" applyAlignment="1">
      <alignment vertical="top" wrapText="1"/>
    </xf>
    <xf numFmtId="49" fontId="4" fillId="5" borderId="0" xfId="0" applyNumberFormat="1" applyFont="1" applyFill="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B5AF9-BB11-4B89-B634-C63DEEC39C74}">
  <dimension ref="A1:M554"/>
  <sheetViews>
    <sheetView tabSelected="1" workbookViewId="0">
      <pane xSplit="4" ySplit="3" topLeftCell="E4" activePane="bottomRight" state="frozen"/>
      <selection pane="topRight" activeCell="E1" sqref="E1"/>
      <selection pane="bottomLeft" activeCell="A4" sqref="A4"/>
      <selection pane="bottomRight"/>
    </sheetView>
  </sheetViews>
  <sheetFormatPr baseColWidth="10" defaultRowHeight="15" x14ac:dyDescent="0.25"/>
  <cols>
    <col min="1" max="1" width="15.5703125" bestFit="1" customWidth="1"/>
    <col min="2" max="2" width="6.5703125" bestFit="1" customWidth="1"/>
    <col min="3" max="3" width="3.7109375" bestFit="1" customWidth="1"/>
    <col min="4" max="4" width="32.85546875" customWidth="1"/>
    <col min="5" max="5" width="19" bestFit="1" customWidth="1"/>
    <col min="6" max="6" width="6.140625" bestFit="1" customWidth="1"/>
    <col min="7" max="7" width="8.5703125" bestFit="1" customWidth="1"/>
    <col min="8" max="8" width="8.140625" bestFit="1" customWidth="1"/>
    <col min="9" max="9" width="6.5703125" bestFit="1" customWidth="1"/>
    <col min="10" max="10" width="11.28515625" bestFit="1" customWidth="1"/>
    <col min="11" max="13" width="7.85546875" bestFit="1" customWidth="1"/>
  </cols>
  <sheetData>
    <row r="1" spans="1:13" x14ac:dyDescent="0.25">
      <c r="A1" s="1" t="s">
        <v>0</v>
      </c>
      <c r="B1" s="2"/>
      <c r="C1" s="2"/>
      <c r="D1" s="2"/>
      <c r="E1" s="2"/>
      <c r="F1" s="2"/>
      <c r="G1" s="2"/>
      <c r="H1" s="2"/>
      <c r="I1" s="2"/>
      <c r="J1" s="2"/>
      <c r="K1" s="2"/>
      <c r="L1" s="2"/>
      <c r="M1" s="2"/>
    </row>
    <row r="2" spans="1:13" ht="18.75" x14ac:dyDescent="0.25">
      <c r="A2" s="3" t="s">
        <v>1</v>
      </c>
      <c r="B2" s="4"/>
      <c r="C2" s="4"/>
      <c r="D2" s="4"/>
      <c r="E2" s="4"/>
      <c r="F2" s="4"/>
      <c r="G2" s="4"/>
      <c r="H2" s="4"/>
      <c r="I2" s="4"/>
      <c r="J2" s="4"/>
      <c r="K2" s="4"/>
      <c r="L2" s="4"/>
      <c r="M2" s="4"/>
    </row>
    <row r="3" spans="1:13" x14ac:dyDescent="0.25">
      <c r="A3" s="5" t="s">
        <v>2</v>
      </c>
      <c r="B3" s="5" t="s">
        <v>5</v>
      </c>
      <c r="C3" s="5" t="s">
        <v>6</v>
      </c>
      <c r="D3" s="23" t="s">
        <v>3</v>
      </c>
      <c r="E3" s="5" t="s">
        <v>9</v>
      </c>
      <c r="F3" s="6" t="s">
        <v>10</v>
      </c>
      <c r="G3" s="6" t="s">
        <v>11</v>
      </c>
      <c r="H3" s="6" t="s">
        <v>12</v>
      </c>
      <c r="I3" s="6" t="s">
        <v>13</v>
      </c>
      <c r="J3" s="6" t="s">
        <v>14</v>
      </c>
      <c r="K3" s="6" t="s">
        <v>7</v>
      </c>
      <c r="L3" s="6" t="s">
        <v>8</v>
      </c>
      <c r="M3" s="6" t="s">
        <v>4</v>
      </c>
    </row>
    <row r="4" spans="1:13" ht="22.5" x14ac:dyDescent="0.25">
      <c r="A4" s="7" t="s">
        <v>15</v>
      </c>
      <c r="B4" s="7" t="s">
        <v>17</v>
      </c>
      <c r="C4" s="7" t="s">
        <v>6</v>
      </c>
      <c r="D4" s="24" t="s">
        <v>16</v>
      </c>
      <c r="E4" s="8"/>
      <c r="F4" s="8"/>
      <c r="G4" s="8"/>
      <c r="H4" s="8"/>
      <c r="I4" s="8"/>
      <c r="J4" s="8"/>
      <c r="K4" s="9">
        <f>K45</f>
        <v>1</v>
      </c>
      <c r="L4" s="10">
        <f>L45</f>
        <v>2747.45</v>
      </c>
      <c r="M4" s="10">
        <f>M45</f>
        <v>2747.45</v>
      </c>
    </row>
    <row r="5" spans="1:13" ht="22.5" x14ac:dyDescent="0.25">
      <c r="A5" s="11" t="s">
        <v>18</v>
      </c>
      <c r="B5" s="11" t="s">
        <v>20</v>
      </c>
      <c r="C5" s="11" t="s">
        <v>6</v>
      </c>
      <c r="D5" s="25" t="s">
        <v>19</v>
      </c>
      <c r="E5" s="12"/>
      <c r="F5" s="12"/>
      <c r="G5" s="12"/>
      <c r="H5" s="12"/>
      <c r="I5" s="12"/>
      <c r="J5" s="12"/>
      <c r="K5" s="13">
        <f>K8</f>
        <v>1</v>
      </c>
      <c r="L5" s="13">
        <f>L8</f>
        <v>520</v>
      </c>
      <c r="M5" s="13">
        <f>M8</f>
        <v>520</v>
      </c>
    </row>
    <row r="6" spans="1:13" ht="360" x14ac:dyDescent="0.25">
      <c r="A6" s="12"/>
      <c r="B6" s="12"/>
      <c r="C6" s="12"/>
      <c r="D6" s="14" t="s">
        <v>21</v>
      </c>
      <c r="E6" s="12"/>
      <c r="F6" s="12"/>
      <c r="G6" s="12"/>
      <c r="H6" s="12"/>
      <c r="I6" s="12"/>
      <c r="J6" s="12"/>
      <c r="K6" s="12"/>
      <c r="L6" s="12"/>
      <c r="M6" s="12"/>
    </row>
    <row r="7" spans="1:13" x14ac:dyDescent="0.25">
      <c r="A7" s="12"/>
      <c r="B7" s="12"/>
      <c r="C7" s="12"/>
      <c r="D7" s="14"/>
      <c r="E7" s="11" t="s">
        <v>22</v>
      </c>
      <c r="F7" s="12">
        <v>1</v>
      </c>
      <c r="G7" s="15">
        <v>0</v>
      </c>
      <c r="H7" s="15">
        <v>0</v>
      </c>
      <c r="I7" s="15">
        <v>0</v>
      </c>
      <c r="J7" s="13">
        <f>F7*(G7+ (G7= 0))*(H7+ (H7= 0))*(I7+ (I7= 0))</f>
        <v>1</v>
      </c>
      <c r="K7" s="12"/>
      <c r="L7" s="12"/>
      <c r="M7" s="12"/>
    </row>
    <row r="8" spans="1:13" x14ac:dyDescent="0.25">
      <c r="A8" s="12"/>
      <c r="B8" s="12"/>
      <c r="C8" s="12"/>
      <c r="D8" s="14"/>
      <c r="E8" s="12"/>
      <c r="F8" s="12"/>
      <c r="G8" s="12"/>
      <c r="H8" s="12"/>
      <c r="I8" s="12"/>
      <c r="J8" s="16" t="s">
        <v>23</v>
      </c>
      <c r="K8" s="10">
        <f>SUM(J7:J7)</f>
        <v>1</v>
      </c>
      <c r="L8" s="15">
        <v>520</v>
      </c>
      <c r="M8" s="10">
        <f>ROUND(L8*K8,2)</f>
        <v>520</v>
      </c>
    </row>
    <row r="9" spans="1:13" ht="0.95" customHeight="1" x14ac:dyDescent="0.25">
      <c r="A9" s="17"/>
      <c r="B9" s="17"/>
      <c r="C9" s="17"/>
      <c r="D9" s="26"/>
      <c r="E9" s="17"/>
      <c r="F9" s="17"/>
      <c r="G9" s="17"/>
      <c r="H9" s="17"/>
      <c r="I9" s="17"/>
      <c r="J9" s="17"/>
      <c r="K9" s="17"/>
      <c r="L9" s="17"/>
      <c r="M9" s="17"/>
    </row>
    <row r="10" spans="1:13" x14ac:dyDescent="0.25">
      <c r="A10" s="11" t="s">
        <v>24</v>
      </c>
      <c r="B10" s="11" t="s">
        <v>20</v>
      </c>
      <c r="C10" s="11" t="s">
        <v>6</v>
      </c>
      <c r="D10" s="25" t="s">
        <v>25</v>
      </c>
      <c r="E10" s="12"/>
      <c r="F10" s="12"/>
      <c r="G10" s="12"/>
      <c r="H10" s="12"/>
      <c r="I10" s="12"/>
      <c r="J10" s="12"/>
      <c r="K10" s="13">
        <f>K14</f>
        <v>192.06</v>
      </c>
      <c r="L10" s="13">
        <f>L14</f>
        <v>1.06</v>
      </c>
      <c r="M10" s="13">
        <f>M14</f>
        <v>203.58</v>
      </c>
    </row>
    <row r="11" spans="1:13" ht="101.25" x14ac:dyDescent="0.25">
      <c r="A11" s="12"/>
      <c r="B11" s="12"/>
      <c r="C11" s="12"/>
      <c r="D11" s="14" t="s">
        <v>26</v>
      </c>
      <c r="E11" s="12"/>
      <c r="F11" s="12"/>
      <c r="G11" s="12"/>
      <c r="H11" s="12"/>
      <c r="I11" s="12"/>
      <c r="J11" s="12"/>
      <c r="K11" s="12"/>
      <c r="L11" s="12"/>
      <c r="M11" s="12"/>
    </row>
    <row r="12" spans="1:13" x14ac:dyDescent="0.25">
      <c r="A12" s="12"/>
      <c r="B12" s="12"/>
      <c r="C12" s="12"/>
      <c r="D12" s="14"/>
      <c r="E12" s="11" t="s">
        <v>27</v>
      </c>
      <c r="F12" s="12">
        <v>1</v>
      </c>
      <c r="G12" s="15">
        <v>102.03</v>
      </c>
      <c r="H12" s="15">
        <v>0</v>
      </c>
      <c r="I12" s="15">
        <v>0</v>
      </c>
      <c r="J12" s="13">
        <f>F12*(G12+ (G12= 0))*(H12+ (H12= 0))*(I12+ (I12= 0))</f>
        <v>102.03</v>
      </c>
      <c r="K12" s="12"/>
      <c r="L12" s="12"/>
      <c r="M12" s="12"/>
    </row>
    <row r="13" spans="1:13" x14ac:dyDescent="0.25">
      <c r="A13" s="12"/>
      <c r="B13" s="12"/>
      <c r="C13" s="12"/>
      <c r="D13" s="14"/>
      <c r="E13" s="11" t="s">
        <v>28</v>
      </c>
      <c r="F13" s="12">
        <v>1</v>
      </c>
      <c r="G13" s="15">
        <v>90.03</v>
      </c>
      <c r="H13" s="15">
        <v>0</v>
      </c>
      <c r="I13" s="15">
        <v>0</v>
      </c>
      <c r="J13" s="13">
        <f>F13*(G13+ (G13= 0))*(H13+ (H13= 0))*(I13+ (I13= 0))</f>
        <v>90.03</v>
      </c>
      <c r="K13" s="12"/>
      <c r="L13" s="12"/>
      <c r="M13" s="12"/>
    </row>
    <row r="14" spans="1:13" x14ac:dyDescent="0.25">
      <c r="A14" s="12"/>
      <c r="B14" s="12"/>
      <c r="C14" s="12"/>
      <c r="D14" s="14"/>
      <c r="E14" s="12"/>
      <c r="F14" s="12"/>
      <c r="G14" s="12"/>
      <c r="H14" s="12"/>
      <c r="I14" s="12"/>
      <c r="J14" s="16" t="s">
        <v>29</v>
      </c>
      <c r="K14" s="10">
        <f>SUM(J12:J13)</f>
        <v>192.06</v>
      </c>
      <c r="L14" s="15">
        <v>1.06</v>
      </c>
      <c r="M14" s="10">
        <f>ROUND(L14*K14,2)</f>
        <v>203.58</v>
      </c>
    </row>
    <row r="15" spans="1:13" ht="0.95" customHeight="1" x14ac:dyDescent="0.25">
      <c r="A15" s="17"/>
      <c r="B15" s="17"/>
      <c r="C15" s="17"/>
      <c r="D15" s="26"/>
      <c r="E15" s="17"/>
      <c r="F15" s="17"/>
      <c r="G15" s="17"/>
      <c r="H15" s="17"/>
      <c r="I15" s="17"/>
      <c r="J15" s="17"/>
      <c r="K15" s="17"/>
      <c r="L15" s="17"/>
      <c r="M15" s="17"/>
    </row>
    <row r="16" spans="1:13" x14ac:dyDescent="0.25">
      <c r="A16" s="11" t="s">
        <v>30</v>
      </c>
      <c r="B16" s="11" t="s">
        <v>20</v>
      </c>
      <c r="C16" s="11" t="s">
        <v>32</v>
      </c>
      <c r="D16" s="25" t="s">
        <v>31</v>
      </c>
      <c r="E16" s="12"/>
      <c r="F16" s="12"/>
      <c r="G16" s="12"/>
      <c r="H16" s="12"/>
      <c r="I16" s="12"/>
      <c r="J16" s="12"/>
      <c r="K16" s="13">
        <f>K20</f>
        <v>15.308</v>
      </c>
      <c r="L16" s="13">
        <f>L20</f>
        <v>10.81</v>
      </c>
      <c r="M16" s="13">
        <f>M20</f>
        <v>165.48</v>
      </c>
    </row>
    <row r="17" spans="1:13" ht="101.25" x14ac:dyDescent="0.25">
      <c r="A17" s="12"/>
      <c r="B17" s="12"/>
      <c r="C17" s="12"/>
      <c r="D17" s="14" t="s">
        <v>33</v>
      </c>
      <c r="E17" s="12"/>
      <c r="F17" s="12"/>
      <c r="G17" s="12"/>
      <c r="H17" s="12"/>
      <c r="I17" s="12"/>
      <c r="J17" s="12"/>
      <c r="K17" s="12"/>
      <c r="L17" s="12"/>
      <c r="M17" s="12"/>
    </row>
    <row r="18" spans="1:13" x14ac:dyDescent="0.25">
      <c r="A18" s="12"/>
      <c r="B18" s="12"/>
      <c r="C18" s="12"/>
      <c r="D18" s="14"/>
      <c r="E18" s="11" t="s">
        <v>34</v>
      </c>
      <c r="F18" s="12">
        <v>1</v>
      </c>
      <c r="G18" s="15">
        <v>0</v>
      </c>
      <c r="H18" s="15">
        <v>1.64</v>
      </c>
      <c r="I18" s="15">
        <v>3.44</v>
      </c>
      <c r="J18" s="13">
        <f>F18*(G18+ (G18= 0))*(H18+ (H18= 0))*(I18+ (I18= 0))</f>
        <v>5.6415999999999995</v>
      </c>
      <c r="K18" s="12"/>
      <c r="L18" s="12"/>
      <c r="M18" s="12"/>
    </row>
    <row r="19" spans="1:13" x14ac:dyDescent="0.25">
      <c r="A19" s="12"/>
      <c r="B19" s="12"/>
      <c r="C19" s="12"/>
      <c r="D19" s="14"/>
      <c r="E19" s="11" t="s">
        <v>35</v>
      </c>
      <c r="F19" s="12">
        <v>1</v>
      </c>
      <c r="G19" s="15">
        <v>0</v>
      </c>
      <c r="H19" s="15">
        <v>2.81</v>
      </c>
      <c r="I19" s="15">
        <v>3.44</v>
      </c>
      <c r="J19" s="13">
        <f>F19*(G19+ (G19= 0))*(H19+ (H19= 0))*(I19+ (I19= 0))</f>
        <v>9.6663999999999994</v>
      </c>
      <c r="K19" s="12"/>
      <c r="L19" s="12"/>
      <c r="M19" s="12"/>
    </row>
    <row r="20" spans="1:13" x14ac:dyDescent="0.25">
      <c r="A20" s="12"/>
      <c r="B20" s="12"/>
      <c r="C20" s="12"/>
      <c r="D20" s="14"/>
      <c r="E20" s="12"/>
      <c r="F20" s="12"/>
      <c r="G20" s="12"/>
      <c r="H20" s="12"/>
      <c r="I20" s="12"/>
      <c r="J20" s="16" t="s">
        <v>36</v>
      </c>
      <c r="K20" s="10">
        <f>SUM(J18:J19)</f>
        <v>15.308</v>
      </c>
      <c r="L20" s="15">
        <v>10.81</v>
      </c>
      <c r="M20" s="10">
        <f>ROUND(L20*K20,2)</f>
        <v>165.48</v>
      </c>
    </row>
    <row r="21" spans="1:13" ht="0.95" customHeight="1" x14ac:dyDescent="0.25">
      <c r="A21" s="17"/>
      <c r="B21" s="17"/>
      <c r="C21" s="17"/>
      <c r="D21" s="26"/>
      <c r="E21" s="17"/>
      <c r="F21" s="17"/>
      <c r="G21" s="17"/>
      <c r="H21" s="17"/>
      <c r="I21" s="17"/>
      <c r="J21" s="17"/>
      <c r="K21" s="17"/>
      <c r="L21" s="17"/>
      <c r="M21" s="17"/>
    </row>
    <row r="22" spans="1:13" x14ac:dyDescent="0.25">
      <c r="A22" s="11" t="s">
        <v>37</v>
      </c>
      <c r="B22" s="11" t="s">
        <v>20</v>
      </c>
      <c r="C22" s="11" t="s">
        <v>32</v>
      </c>
      <c r="D22" s="25" t="s">
        <v>38</v>
      </c>
      <c r="E22" s="12"/>
      <c r="F22" s="12"/>
      <c r="G22" s="12"/>
      <c r="H22" s="12"/>
      <c r="I22" s="12"/>
      <c r="J22" s="12"/>
      <c r="K22" s="13">
        <f>K32</f>
        <v>81.05</v>
      </c>
      <c r="L22" s="13">
        <f>L32</f>
        <v>21.62</v>
      </c>
      <c r="M22" s="13">
        <f>M32</f>
        <v>1752.3</v>
      </c>
    </row>
    <row r="23" spans="1:13" ht="157.5" x14ac:dyDescent="0.25">
      <c r="A23" s="12"/>
      <c r="B23" s="12"/>
      <c r="C23" s="12"/>
      <c r="D23" s="14" t="s">
        <v>39</v>
      </c>
      <c r="E23" s="12"/>
      <c r="F23" s="12"/>
      <c r="G23" s="12"/>
      <c r="H23" s="12"/>
      <c r="I23" s="12"/>
      <c r="J23" s="12"/>
      <c r="K23" s="12"/>
      <c r="L23" s="12"/>
      <c r="M23" s="12"/>
    </row>
    <row r="24" spans="1:13" x14ac:dyDescent="0.25">
      <c r="A24" s="12"/>
      <c r="B24" s="12"/>
      <c r="C24" s="12"/>
      <c r="D24" s="14"/>
      <c r="E24" s="11" t="s">
        <v>40</v>
      </c>
      <c r="F24" s="12">
        <v>0</v>
      </c>
      <c r="G24" s="15">
        <v>0</v>
      </c>
      <c r="H24" s="15">
        <v>0</v>
      </c>
      <c r="I24" s="15">
        <v>0</v>
      </c>
      <c r="J24" s="13">
        <f>F24*(G24+ (G24= 0))*(H24+ (H24= 0))*(I24+ (I24= 0))</f>
        <v>0</v>
      </c>
      <c r="K24" s="12"/>
      <c r="L24" s="12"/>
      <c r="M24" s="12"/>
    </row>
    <row r="25" spans="1:13" x14ac:dyDescent="0.25">
      <c r="A25" s="12"/>
      <c r="B25" s="12"/>
      <c r="C25" s="12"/>
      <c r="D25" s="14"/>
      <c r="E25" s="11" t="s">
        <v>41</v>
      </c>
      <c r="F25" s="12">
        <v>1</v>
      </c>
      <c r="G25" s="15">
        <v>0</v>
      </c>
      <c r="H25" s="15">
        <v>0</v>
      </c>
      <c r="I25" s="15">
        <v>33.01</v>
      </c>
      <c r="J25" s="13">
        <f>F25*(G25+ (G25= 0))*(H25+ (H25= 0))*(I25+ (I25= 0))</f>
        <v>33.01</v>
      </c>
      <c r="K25" s="12"/>
      <c r="L25" s="12"/>
      <c r="M25" s="12"/>
    </row>
    <row r="26" spans="1:13" x14ac:dyDescent="0.25">
      <c r="A26" s="12"/>
      <c r="B26" s="12"/>
      <c r="C26" s="12"/>
      <c r="D26" s="14"/>
      <c r="E26" s="11" t="s">
        <v>42</v>
      </c>
      <c r="F26" s="12">
        <v>1</v>
      </c>
      <c r="G26" s="15">
        <v>0</v>
      </c>
      <c r="H26" s="15">
        <v>0</v>
      </c>
      <c r="I26" s="15">
        <v>2.39</v>
      </c>
      <c r="J26" s="13">
        <f>F26*(G26+ (G26= 0))*(H26+ (H26= 0))*(I26+ (I26= 0))</f>
        <v>2.39</v>
      </c>
      <c r="K26" s="12"/>
      <c r="L26" s="12"/>
      <c r="M26" s="12"/>
    </row>
    <row r="27" spans="1:13" x14ac:dyDescent="0.25">
      <c r="A27" s="12"/>
      <c r="B27" s="12"/>
      <c r="C27" s="12"/>
      <c r="D27" s="14"/>
      <c r="E27" s="11" t="s">
        <v>43</v>
      </c>
      <c r="F27" s="12">
        <v>1</v>
      </c>
      <c r="G27" s="15">
        <v>0</v>
      </c>
      <c r="H27" s="15">
        <v>0</v>
      </c>
      <c r="I27" s="15">
        <v>5.2</v>
      </c>
      <c r="J27" s="13">
        <f>F27*(G27+ (G27= 0))*(H27+ (H27= 0))*(I27+ (I27= 0))</f>
        <v>5.2</v>
      </c>
      <c r="K27" s="12"/>
      <c r="L27" s="12"/>
      <c r="M27" s="12"/>
    </row>
    <row r="28" spans="1:13" x14ac:dyDescent="0.25">
      <c r="A28" s="12"/>
      <c r="B28" s="12"/>
      <c r="C28" s="12"/>
      <c r="D28" s="14"/>
      <c r="E28" s="11" t="s">
        <v>44</v>
      </c>
      <c r="F28" s="12">
        <v>0</v>
      </c>
      <c r="G28" s="15">
        <v>0</v>
      </c>
      <c r="H28" s="15">
        <v>0</v>
      </c>
      <c r="I28" s="15">
        <v>0</v>
      </c>
      <c r="J28" s="13">
        <f>F28*(G28+ (G28= 0))*(H28+ (H28= 0))*(I28+ (I28= 0))</f>
        <v>0</v>
      </c>
      <c r="K28" s="12"/>
      <c r="L28" s="12"/>
      <c r="M28" s="12"/>
    </row>
    <row r="29" spans="1:13" x14ac:dyDescent="0.25">
      <c r="A29" s="12"/>
      <c r="B29" s="12"/>
      <c r="C29" s="12"/>
      <c r="D29" s="14"/>
      <c r="E29" s="11" t="s">
        <v>45</v>
      </c>
      <c r="F29" s="12">
        <v>1</v>
      </c>
      <c r="G29" s="15">
        <v>0</v>
      </c>
      <c r="H29" s="15">
        <v>0</v>
      </c>
      <c r="I29" s="15">
        <v>22.82</v>
      </c>
      <c r="J29" s="13">
        <f>F29*(G29+ (G29= 0))*(H29+ (H29= 0))*(I29+ (I29= 0))</f>
        <v>22.82</v>
      </c>
      <c r="K29" s="12"/>
      <c r="L29" s="12"/>
      <c r="M29" s="12"/>
    </row>
    <row r="30" spans="1:13" x14ac:dyDescent="0.25">
      <c r="A30" s="12"/>
      <c r="B30" s="12"/>
      <c r="C30" s="12"/>
      <c r="D30" s="14"/>
      <c r="E30" s="11" t="s">
        <v>46</v>
      </c>
      <c r="F30" s="12">
        <v>1</v>
      </c>
      <c r="G30" s="15">
        <v>0</v>
      </c>
      <c r="H30" s="15">
        <v>0</v>
      </c>
      <c r="I30" s="15">
        <v>8.9700000000000006</v>
      </c>
      <c r="J30" s="13">
        <f>F30*(G30+ (G30= 0))*(H30+ (H30= 0))*(I30+ (I30= 0))</f>
        <v>8.9700000000000006</v>
      </c>
      <c r="K30" s="12"/>
      <c r="L30" s="12"/>
      <c r="M30" s="12"/>
    </row>
    <row r="31" spans="1:13" x14ac:dyDescent="0.25">
      <c r="A31" s="12"/>
      <c r="B31" s="12"/>
      <c r="C31" s="12"/>
      <c r="D31" s="14"/>
      <c r="E31" s="11" t="s">
        <v>47</v>
      </c>
      <c r="F31" s="12">
        <v>1</v>
      </c>
      <c r="G31" s="15">
        <v>0</v>
      </c>
      <c r="H31" s="15">
        <v>0</v>
      </c>
      <c r="I31" s="15">
        <v>8.66</v>
      </c>
      <c r="J31" s="13">
        <f>F31*(G31+ (G31= 0))*(H31+ (H31= 0))*(I31+ (I31= 0))</f>
        <v>8.66</v>
      </c>
      <c r="K31" s="12"/>
      <c r="L31" s="12"/>
      <c r="M31" s="12"/>
    </row>
    <row r="32" spans="1:13" x14ac:dyDescent="0.25">
      <c r="A32" s="12"/>
      <c r="B32" s="12"/>
      <c r="C32" s="12"/>
      <c r="D32" s="14"/>
      <c r="E32" s="12"/>
      <c r="F32" s="12"/>
      <c r="G32" s="12"/>
      <c r="H32" s="12"/>
      <c r="I32" s="12"/>
      <c r="J32" s="16" t="s">
        <v>48</v>
      </c>
      <c r="K32" s="10">
        <f>SUM(J24:J31)</f>
        <v>81.05</v>
      </c>
      <c r="L32" s="15">
        <v>21.62</v>
      </c>
      <c r="M32" s="10">
        <f>ROUND(L32*K32,2)</f>
        <v>1752.3</v>
      </c>
    </row>
    <row r="33" spans="1:13" ht="0.95" customHeight="1" x14ac:dyDescent="0.25">
      <c r="A33" s="17"/>
      <c r="B33" s="17"/>
      <c r="C33" s="17"/>
      <c r="D33" s="26"/>
      <c r="E33" s="17"/>
      <c r="F33" s="17"/>
      <c r="G33" s="17"/>
      <c r="H33" s="17"/>
      <c r="I33" s="17"/>
      <c r="J33" s="17"/>
      <c r="K33" s="17"/>
      <c r="L33" s="17"/>
      <c r="M33" s="17"/>
    </row>
    <row r="34" spans="1:13" x14ac:dyDescent="0.25">
      <c r="A34" s="11" t="s">
        <v>49</v>
      </c>
      <c r="B34" s="11" t="s">
        <v>20</v>
      </c>
      <c r="C34" s="11" t="s">
        <v>6</v>
      </c>
      <c r="D34" s="25" t="s">
        <v>50</v>
      </c>
      <c r="E34" s="12"/>
      <c r="F34" s="12"/>
      <c r="G34" s="12"/>
      <c r="H34" s="12"/>
      <c r="I34" s="12"/>
      <c r="J34" s="12"/>
      <c r="K34" s="13">
        <f>K38</f>
        <v>9</v>
      </c>
      <c r="L34" s="13">
        <f>L38</f>
        <v>9.24</v>
      </c>
      <c r="M34" s="13">
        <f>M38</f>
        <v>83.16</v>
      </c>
    </row>
    <row r="35" spans="1:13" ht="67.5" x14ac:dyDescent="0.25">
      <c r="A35" s="12"/>
      <c r="B35" s="12"/>
      <c r="C35" s="12"/>
      <c r="D35" s="14" t="s">
        <v>51</v>
      </c>
      <c r="E35" s="12"/>
      <c r="F35" s="12"/>
      <c r="G35" s="12"/>
      <c r="H35" s="12"/>
      <c r="I35" s="12"/>
      <c r="J35" s="12"/>
      <c r="K35" s="12"/>
      <c r="L35" s="12"/>
      <c r="M35" s="12"/>
    </row>
    <row r="36" spans="1:13" x14ac:dyDescent="0.25">
      <c r="A36" s="12"/>
      <c r="B36" s="12"/>
      <c r="C36" s="12"/>
      <c r="D36" s="14"/>
      <c r="E36" s="11" t="s">
        <v>52</v>
      </c>
      <c r="F36" s="12">
        <v>1</v>
      </c>
      <c r="G36" s="15">
        <v>0</v>
      </c>
      <c r="H36" s="15">
        <v>0</v>
      </c>
      <c r="I36" s="15">
        <v>1</v>
      </c>
      <c r="J36" s="13">
        <f>F36*(G36+ (G36= 0))*(H36+ (H36= 0))*(I36+ (I36= 0))</f>
        <v>1</v>
      </c>
      <c r="K36" s="12"/>
      <c r="L36" s="12"/>
      <c r="M36" s="12"/>
    </row>
    <row r="37" spans="1:13" x14ac:dyDescent="0.25">
      <c r="A37" s="12"/>
      <c r="B37" s="12"/>
      <c r="C37" s="12"/>
      <c r="D37" s="14"/>
      <c r="E37" s="11" t="s">
        <v>53</v>
      </c>
      <c r="F37" s="12">
        <v>2</v>
      </c>
      <c r="G37" s="15">
        <v>0</v>
      </c>
      <c r="H37" s="15">
        <v>0</v>
      </c>
      <c r="I37" s="15">
        <v>4</v>
      </c>
      <c r="J37" s="13">
        <f>F37*(G37+ (G37= 0))*(H37+ (H37= 0))*(I37+ (I37= 0))</f>
        <v>8</v>
      </c>
      <c r="K37" s="12"/>
      <c r="L37" s="12"/>
      <c r="M37" s="12"/>
    </row>
    <row r="38" spans="1:13" x14ac:dyDescent="0.25">
      <c r="A38" s="12"/>
      <c r="B38" s="12"/>
      <c r="C38" s="12"/>
      <c r="D38" s="14"/>
      <c r="E38" s="12"/>
      <c r="F38" s="12"/>
      <c r="G38" s="12"/>
      <c r="H38" s="12"/>
      <c r="I38" s="12"/>
      <c r="J38" s="16" t="s">
        <v>54</v>
      </c>
      <c r="K38" s="10">
        <f>SUM(J36:J37)</f>
        <v>9</v>
      </c>
      <c r="L38" s="15">
        <v>9.24</v>
      </c>
      <c r="M38" s="10">
        <f>ROUND(L38*K38,2)</f>
        <v>83.16</v>
      </c>
    </row>
    <row r="39" spans="1:13" ht="0.95" customHeight="1" x14ac:dyDescent="0.25">
      <c r="A39" s="17"/>
      <c r="B39" s="17"/>
      <c r="C39" s="17"/>
      <c r="D39" s="26"/>
      <c r="E39" s="17"/>
      <c r="F39" s="17"/>
      <c r="G39" s="17"/>
      <c r="H39" s="17"/>
      <c r="I39" s="17"/>
      <c r="J39" s="17"/>
      <c r="K39" s="17"/>
      <c r="L39" s="17"/>
      <c r="M39" s="17"/>
    </row>
    <row r="40" spans="1:13" x14ac:dyDescent="0.25">
      <c r="A40" s="11" t="s">
        <v>55</v>
      </c>
      <c r="B40" s="11" t="s">
        <v>20</v>
      </c>
      <c r="C40" s="11" t="s">
        <v>32</v>
      </c>
      <c r="D40" s="25" t="s">
        <v>56</v>
      </c>
      <c r="E40" s="12"/>
      <c r="F40" s="12"/>
      <c r="G40" s="12"/>
      <c r="H40" s="12"/>
      <c r="I40" s="12"/>
      <c r="J40" s="12"/>
      <c r="K40" s="13">
        <f>K43</f>
        <v>2.145</v>
      </c>
      <c r="L40" s="13">
        <f>L43</f>
        <v>10.69</v>
      </c>
      <c r="M40" s="13">
        <f>M43</f>
        <v>22.93</v>
      </c>
    </row>
    <row r="41" spans="1:13" ht="135" x14ac:dyDescent="0.25">
      <c r="A41" s="12"/>
      <c r="B41" s="12"/>
      <c r="C41" s="12"/>
      <c r="D41" s="14" t="s">
        <v>57</v>
      </c>
      <c r="E41" s="12"/>
      <c r="F41" s="12"/>
      <c r="G41" s="12"/>
      <c r="H41" s="12"/>
      <c r="I41" s="12"/>
      <c r="J41" s="12"/>
      <c r="K41" s="12"/>
      <c r="L41" s="12"/>
      <c r="M41" s="12"/>
    </row>
    <row r="42" spans="1:13" x14ac:dyDescent="0.25">
      <c r="A42" s="12"/>
      <c r="B42" s="12"/>
      <c r="C42" s="12"/>
      <c r="D42" s="14"/>
      <c r="E42" s="11" t="s">
        <v>52</v>
      </c>
      <c r="F42" s="12">
        <v>1</v>
      </c>
      <c r="G42" s="15">
        <v>0</v>
      </c>
      <c r="H42" s="15">
        <v>1.1000000000000001</v>
      </c>
      <c r="I42" s="15">
        <v>1.95</v>
      </c>
      <c r="J42" s="13">
        <f>F42*(G42+ (G42= 0))*(H42+ (H42= 0))*(I42+ (I42= 0))</f>
        <v>2.145</v>
      </c>
      <c r="K42" s="12"/>
      <c r="L42" s="12"/>
      <c r="M42" s="12"/>
    </row>
    <row r="43" spans="1:13" x14ac:dyDescent="0.25">
      <c r="A43" s="12"/>
      <c r="B43" s="12"/>
      <c r="C43" s="12"/>
      <c r="D43" s="14"/>
      <c r="E43" s="12"/>
      <c r="F43" s="12"/>
      <c r="G43" s="12"/>
      <c r="H43" s="12"/>
      <c r="I43" s="12"/>
      <c r="J43" s="16" t="s">
        <v>58</v>
      </c>
      <c r="K43" s="10">
        <f>SUM(J42:J42)</f>
        <v>2.145</v>
      </c>
      <c r="L43" s="15">
        <v>10.69</v>
      </c>
      <c r="M43" s="10">
        <f>ROUND(L43*K43,2)</f>
        <v>22.93</v>
      </c>
    </row>
    <row r="44" spans="1:13" ht="0.95" customHeight="1" x14ac:dyDescent="0.25">
      <c r="A44" s="17"/>
      <c r="B44" s="17"/>
      <c r="C44" s="17"/>
      <c r="D44" s="26"/>
      <c r="E44" s="17"/>
      <c r="F44" s="17"/>
      <c r="G44" s="17"/>
      <c r="H44" s="17"/>
      <c r="I44" s="17"/>
      <c r="J44" s="17"/>
      <c r="K44" s="17"/>
      <c r="L44" s="17"/>
      <c r="M44" s="17"/>
    </row>
    <row r="45" spans="1:13" x14ac:dyDescent="0.25">
      <c r="A45" s="12"/>
      <c r="B45" s="12"/>
      <c r="C45" s="12"/>
      <c r="D45" s="14"/>
      <c r="E45" s="12"/>
      <c r="F45" s="12"/>
      <c r="G45" s="12"/>
      <c r="H45" s="12"/>
      <c r="I45" s="12"/>
      <c r="J45" s="16" t="s">
        <v>59</v>
      </c>
      <c r="K45" s="18">
        <v>1</v>
      </c>
      <c r="L45" s="10">
        <f>M8+M14+M20+M32+M38+M43</f>
        <v>2747.45</v>
      </c>
      <c r="M45" s="10">
        <f>ROUND(L45*K45,2)</f>
        <v>2747.45</v>
      </c>
    </row>
    <row r="46" spans="1:13" ht="0.95" customHeight="1" x14ac:dyDescent="0.25">
      <c r="A46" s="17"/>
      <c r="B46" s="17"/>
      <c r="C46" s="17"/>
      <c r="D46" s="26"/>
      <c r="E46" s="17"/>
      <c r="F46" s="17"/>
      <c r="G46" s="17"/>
      <c r="H46" s="17"/>
      <c r="I46" s="17"/>
      <c r="J46" s="17"/>
      <c r="K46" s="17"/>
      <c r="L46" s="17"/>
      <c r="M46" s="17"/>
    </row>
    <row r="47" spans="1:13" x14ac:dyDescent="0.25">
      <c r="A47" s="7" t="s">
        <v>60</v>
      </c>
      <c r="B47" s="7" t="s">
        <v>17</v>
      </c>
      <c r="C47" s="7" t="s">
        <v>6</v>
      </c>
      <c r="D47" s="24" t="s">
        <v>61</v>
      </c>
      <c r="E47" s="8"/>
      <c r="F47" s="8"/>
      <c r="G47" s="8"/>
      <c r="H47" s="8"/>
      <c r="I47" s="8"/>
      <c r="J47" s="8"/>
      <c r="K47" s="9">
        <f>K129</f>
        <v>1</v>
      </c>
      <c r="L47" s="10">
        <f>L129</f>
        <v>13996.11</v>
      </c>
      <c r="M47" s="10">
        <f>M129</f>
        <v>13996.11</v>
      </c>
    </row>
    <row r="48" spans="1:13" ht="45" x14ac:dyDescent="0.25">
      <c r="A48" s="12"/>
      <c r="B48" s="12"/>
      <c r="C48" s="12"/>
      <c r="D48" s="14" t="s">
        <v>62</v>
      </c>
      <c r="E48" s="12"/>
      <c r="F48" s="12"/>
      <c r="G48" s="12"/>
      <c r="H48" s="12"/>
      <c r="I48" s="12"/>
      <c r="J48" s="12"/>
      <c r="K48" s="12"/>
      <c r="L48" s="12"/>
      <c r="M48" s="12"/>
    </row>
    <row r="49" spans="1:13" x14ac:dyDescent="0.25">
      <c r="A49" s="11" t="s">
        <v>63</v>
      </c>
      <c r="B49" s="11" t="s">
        <v>20</v>
      </c>
      <c r="C49" s="11" t="s">
        <v>6</v>
      </c>
      <c r="D49" s="25" t="s">
        <v>64</v>
      </c>
      <c r="E49" s="12"/>
      <c r="F49" s="12"/>
      <c r="G49" s="12"/>
      <c r="H49" s="12"/>
      <c r="I49" s="12"/>
      <c r="J49" s="12"/>
      <c r="K49" s="13">
        <f>K52</f>
        <v>1</v>
      </c>
      <c r="L49" s="13">
        <f>L52</f>
        <v>294.25</v>
      </c>
      <c r="M49" s="13">
        <f>M52</f>
        <v>294.25</v>
      </c>
    </row>
    <row r="50" spans="1:13" ht="135" x14ac:dyDescent="0.25">
      <c r="A50" s="12"/>
      <c r="B50" s="12"/>
      <c r="C50" s="12"/>
      <c r="D50" s="14" t="s">
        <v>65</v>
      </c>
      <c r="E50" s="12"/>
      <c r="F50" s="12"/>
      <c r="G50" s="12"/>
      <c r="H50" s="12"/>
      <c r="I50" s="12"/>
      <c r="J50" s="12"/>
      <c r="K50" s="12"/>
      <c r="L50" s="12"/>
      <c r="M50" s="12"/>
    </row>
    <row r="51" spans="1:13" x14ac:dyDescent="0.25">
      <c r="A51" s="12"/>
      <c r="B51" s="12"/>
      <c r="C51" s="12"/>
      <c r="D51" s="14"/>
      <c r="E51" s="11" t="s">
        <v>66</v>
      </c>
      <c r="F51" s="12">
        <v>1</v>
      </c>
      <c r="G51" s="15">
        <v>0</v>
      </c>
      <c r="H51" s="15">
        <v>0</v>
      </c>
      <c r="I51" s="15">
        <v>0</v>
      </c>
      <c r="J51" s="13">
        <f>F51*(G51+ (G51= 0))*(H51+ (H51= 0))*(I51+ (I51= 0))</f>
        <v>1</v>
      </c>
      <c r="K51" s="12"/>
      <c r="L51" s="12"/>
      <c r="M51" s="12"/>
    </row>
    <row r="52" spans="1:13" x14ac:dyDescent="0.25">
      <c r="A52" s="12"/>
      <c r="B52" s="12"/>
      <c r="C52" s="12"/>
      <c r="D52" s="14"/>
      <c r="E52" s="12"/>
      <c r="F52" s="12"/>
      <c r="G52" s="12"/>
      <c r="H52" s="12"/>
      <c r="I52" s="12"/>
      <c r="J52" s="16" t="s">
        <v>67</v>
      </c>
      <c r="K52" s="10">
        <f>SUM(J51:J51)</f>
        <v>1</v>
      </c>
      <c r="L52" s="15">
        <v>294.25</v>
      </c>
      <c r="M52" s="10">
        <f>ROUND(L52*K52,2)</f>
        <v>294.25</v>
      </c>
    </row>
    <row r="53" spans="1:13" ht="0.95" customHeight="1" x14ac:dyDescent="0.25">
      <c r="A53" s="17"/>
      <c r="B53" s="17"/>
      <c r="C53" s="17"/>
      <c r="D53" s="26"/>
      <c r="E53" s="17"/>
      <c r="F53" s="17"/>
      <c r="G53" s="17"/>
      <c r="H53" s="17"/>
      <c r="I53" s="17"/>
      <c r="J53" s="17"/>
      <c r="K53" s="17"/>
      <c r="L53" s="17"/>
      <c r="M53" s="17"/>
    </row>
    <row r="54" spans="1:13" x14ac:dyDescent="0.25">
      <c r="A54" s="11" t="s">
        <v>68</v>
      </c>
      <c r="B54" s="11" t="s">
        <v>20</v>
      </c>
      <c r="C54" s="11" t="s">
        <v>6</v>
      </c>
      <c r="D54" s="25" t="s">
        <v>69</v>
      </c>
      <c r="E54" s="12"/>
      <c r="F54" s="12"/>
      <c r="G54" s="12"/>
      <c r="H54" s="12"/>
      <c r="I54" s="12"/>
      <c r="J54" s="12"/>
      <c r="K54" s="13">
        <f>K57</f>
        <v>1</v>
      </c>
      <c r="L54" s="13">
        <f>L57</f>
        <v>552.6</v>
      </c>
      <c r="M54" s="13">
        <f>M57</f>
        <v>552.6</v>
      </c>
    </row>
    <row r="55" spans="1:13" ht="146.25" x14ac:dyDescent="0.25">
      <c r="A55" s="12"/>
      <c r="B55" s="12"/>
      <c r="C55" s="12"/>
      <c r="D55" s="14" t="s">
        <v>70</v>
      </c>
      <c r="E55" s="12"/>
      <c r="F55" s="12"/>
      <c r="G55" s="12"/>
      <c r="H55" s="12"/>
      <c r="I55" s="12"/>
      <c r="J55" s="12"/>
      <c r="K55" s="12"/>
      <c r="L55" s="12"/>
      <c r="M55" s="12"/>
    </row>
    <row r="56" spans="1:13" x14ac:dyDescent="0.25">
      <c r="A56" s="12"/>
      <c r="B56" s="12"/>
      <c r="C56" s="12"/>
      <c r="D56" s="14"/>
      <c r="E56" s="11" t="s">
        <v>66</v>
      </c>
      <c r="F56" s="12">
        <v>1</v>
      </c>
      <c r="G56" s="15">
        <v>0</v>
      </c>
      <c r="H56" s="15">
        <v>0</v>
      </c>
      <c r="I56" s="15">
        <v>0</v>
      </c>
      <c r="J56" s="13">
        <f>F56*(G56+ (G56= 0))*(H56+ (H56= 0))*(I56+ (I56= 0))</f>
        <v>1</v>
      </c>
      <c r="K56" s="12"/>
      <c r="L56" s="12"/>
      <c r="M56" s="12"/>
    </row>
    <row r="57" spans="1:13" x14ac:dyDescent="0.25">
      <c r="A57" s="12"/>
      <c r="B57" s="12"/>
      <c r="C57" s="12"/>
      <c r="D57" s="14"/>
      <c r="E57" s="12"/>
      <c r="F57" s="12"/>
      <c r="G57" s="12"/>
      <c r="H57" s="12"/>
      <c r="I57" s="12"/>
      <c r="J57" s="16" t="s">
        <v>71</v>
      </c>
      <c r="K57" s="10">
        <f>SUM(J56:J56)</f>
        <v>1</v>
      </c>
      <c r="L57" s="15">
        <v>552.6</v>
      </c>
      <c r="M57" s="10">
        <f>ROUND(L57*K57,2)</f>
        <v>552.6</v>
      </c>
    </row>
    <row r="58" spans="1:13" ht="0.95" customHeight="1" x14ac:dyDescent="0.25">
      <c r="A58" s="17"/>
      <c r="B58" s="17"/>
      <c r="C58" s="17"/>
      <c r="D58" s="26"/>
      <c r="E58" s="17"/>
      <c r="F58" s="17"/>
      <c r="G58" s="17"/>
      <c r="H58" s="17"/>
      <c r="I58" s="17"/>
      <c r="J58" s="17"/>
      <c r="K58" s="17"/>
      <c r="L58" s="17"/>
      <c r="M58" s="17"/>
    </row>
    <row r="59" spans="1:13" x14ac:dyDescent="0.25">
      <c r="A59" s="11" t="s">
        <v>72</v>
      </c>
      <c r="B59" s="11" t="s">
        <v>20</v>
      </c>
      <c r="C59" s="11" t="s">
        <v>6</v>
      </c>
      <c r="D59" s="25" t="s">
        <v>73</v>
      </c>
      <c r="E59" s="12"/>
      <c r="F59" s="12"/>
      <c r="G59" s="12"/>
      <c r="H59" s="12"/>
      <c r="I59" s="12"/>
      <c r="J59" s="12"/>
      <c r="K59" s="13">
        <f>K62</f>
        <v>1</v>
      </c>
      <c r="L59" s="13">
        <f>L62</f>
        <v>387.6</v>
      </c>
      <c r="M59" s="13">
        <f>M62</f>
        <v>387.6</v>
      </c>
    </row>
    <row r="60" spans="1:13" ht="135" x14ac:dyDescent="0.25">
      <c r="A60" s="12"/>
      <c r="B60" s="12"/>
      <c r="C60" s="12"/>
      <c r="D60" s="14" t="s">
        <v>74</v>
      </c>
      <c r="E60" s="12"/>
      <c r="F60" s="12"/>
      <c r="G60" s="12"/>
      <c r="H60" s="12"/>
      <c r="I60" s="12"/>
      <c r="J60" s="12"/>
      <c r="K60" s="12"/>
      <c r="L60" s="12"/>
      <c r="M60" s="12"/>
    </row>
    <row r="61" spans="1:13" x14ac:dyDescent="0.25">
      <c r="A61" s="12"/>
      <c r="B61" s="12"/>
      <c r="C61" s="12"/>
      <c r="D61" s="14"/>
      <c r="E61" s="11" t="s">
        <v>66</v>
      </c>
      <c r="F61" s="12">
        <v>1</v>
      </c>
      <c r="G61" s="15">
        <v>0</v>
      </c>
      <c r="H61" s="15">
        <v>0</v>
      </c>
      <c r="I61" s="15">
        <v>0</v>
      </c>
      <c r="J61" s="13">
        <f>F61*(G61+ (G61= 0))*(H61+ (H61= 0))*(I61+ (I61= 0))</f>
        <v>1</v>
      </c>
      <c r="K61" s="12"/>
      <c r="L61" s="12"/>
      <c r="M61" s="12"/>
    </row>
    <row r="62" spans="1:13" x14ac:dyDescent="0.25">
      <c r="A62" s="12"/>
      <c r="B62" s="12"/>
      <c r="C62" s="12"/>
      <c r="D62" s="14"/>
      <c r="E62" s="12"/>
      <c r="F62" s="12"/>
      <c r="G62" s="12"/>
      <c r="H62" s="12"/>
      <c r="I62" s="12"/>
      <c r="J62" s="16" t="s">
        <v>75</v>
      </c>
      <c r="K62" s="10">
        <f>SUM(J61:J61)</f>
        <v>1</v>
      </c>
      <c r="L62" s="15">
        <v>387.6</v>
      </c>
      <c r="M62" s="10">
        <f>ROUND(L62*K62,2)</f>
        <v>387.6</v>
      </c>
    </row>
    <row r="63" spans="1:13" ht="0.95" customHeight="1" x14ac:dyDescent="0.25">
      <c r="A63" s="17"/>
      <c r="B63" s="17"/>
      <c r="C63" s="17"/>
      <c r="D63" s="26"/>
      <c r="E63" s="17"/>
      <c r="F63" s="17"/>
      <c r="G63" s="17"/>
      <c r="H63" s="17"/>
      <c r="I63" s="17"/>
      <c r="J63" s="17"/>
      <c r="K63" s="17"/>
      <c r="L63" s="17"/>
      <c r="M63" s="17"/>
    </row>
    <row r="64" spans="1:13" ht="22.5" x14ac:dyDescent="0.25">
      <c r="A64" s="11" t="s">
        <v>76</v>
      </c>
      <c r="B64" s="11" t="s">
        <v>20</v>
      </c>
      <c r="C64" s="11" t="s">
        <v>32</v>
      </c>
      <c r="D64" s="25" t="s">
        <v>77</v>
      </c>
      <c r="E64" s="12"/>
      <c r="F64" s="12"/>
      <c r="G64" s="12"/>
      <c r="H64" s="12"/>
      <c r="I64" s="12"/>
      <c r="J64" s="12"/>
      <c r="K64" s="13">
        <f>K67</f>
        <v>0</v>
      </c>
      <c r="L64" s="13">
        <f>L67</f>
        <v>19.22</v>
      </c>
      <c r="M64" s="13">
        <f>M67</f>
        <v>0</v>
      </c>
    </row>
    <row r="65" spans="1:13" ht="78.75" x14ac:dyDescent="0.25">
      <c r="A65" s="12"/>
      <c r="B65" s="12"/>
      <c r="C65" s="12"/>
      <c r="D65" s="14" t="s">
        <v>78</v>
      </c>
      <c r="E65" s="12"/>
      <c r="F65" s="12"/>
      <c r="G65" s="12"/>
      <c r="H65" s="12"/>
      <c r="I65" s="12"/>
      <c r="J65" s="12"/>
      <c r="K65" s="12"/>
      <c r="L65" s="12"/>
      <c r="M65" s="12"/>
    </row>
    <row r="66" spans="1:13" x14ac:dyDescent="0.25">
      <c r="A66" s="12"/>
      <c r="B66" s="12"/>
      <c r="C66" s="12"/>
      <c r="D66" s="14"/>
      <c r="E66" s="11" t="s">
        <v>79</v>
      </c>
      <c r="F66" s="12">
        <v>0</v>
      </c>
      <c r="G66" s="15">
        <v>0</v>
      </c>
      <c r="H66" s="15">
        <v>0</v>
      </c>
      <c r="I66" s="15">
        <v>0</v>
      </c>
      <c r="J66" s="13">
        <f>F66*(G66+ (G66= 0))*(H66+ (H66= 0))*(I66+ (I66= 0))</f>
        <v>0</v>
      </c>
      <c r="K66" s="12"/>
      <c r="L66" s="12"/>
      <c r="M66" s="12"/>
    </row>
    <row r="67" spans="1:13" x14ac:dyDescent="0.25">
      <c r="A67" s="12"/>
      <c r="B67" s="12"/>
      <c r="C67" s="12"/>
      <c r="D67" s="14"/>
      <c r="E67" s="12"/>
      <c r="F67" s="12"/>
      <c r="G67" s="12"/>
      <c r="H67" s="12"/>
      <c r="I67" s="12"/>
      <c r="J67" s="16" t="s">
        <v>80</v>
      </c>
      <c r="K67" s="10">
        <f>SUM(J66:J66)</f>
        <v>0</v>
      </c>
      <c r="L67" s="15">
        <v>19.22</v>
      </c>
      <c r="M67" s="10">
        <f>ROUND(L67*K67,2)</f>
        <v>0</v>
      </c>
    </row>
    <row r="68" spans="1:13" ht="0.95" customHeight="1" x14ac:dyDescent="0.25">
      <c r="A68" s="17"/>
      <c r="B68" s="17"/>
      <c r="C68" s="17"/>
      <c r="D68" s="26"/>
      <c r="E68" s="17"/>
      <c r="F68" s="17"/>
      <c r="G68" s="17"/>
      <c r="H68" s="17"/>
      <c r="I68" s="17"/>
      <c r="J68" s="17"/>
      <c r="K68" s="17"/>
      <c r="L68" s="17"/>
      <c r="M68" s="17"/>
    </row>
    <row r="69" spans="1:13" x14ac:dyDescent="0.25">
      <c r="A69" s="11" t="s">
        <v>81</v>
      </c>
      <c r="B69" s="11" t="s">
        <v>20</v>
      </c>
      <c r="C69" s="11" t="s">
        <v>32</v>
      </c>
      <c r="D69" s="25" t="s">
        <v>82</v>
      </c>
      <c r="E69" s="12"/>
      <c r="F69" s="12"/>
      <c r="G69" s="12"/>
      <c r="H69" s="12"/>
      <c r="I69" s="12"/>
      <c r="J69" s="12"/>
      <c r="K69" s="13">
        <f>K77</f>
        <v>80</v>
      </c>
      <c r="L69" s="13">
        <f>L77</f>
        <v>23.88</v>
      </c>
      <c r="M69" s="13">
        <f>M77</f>
        <v>1910.4</v>
      </c>
    </row>
    <row r="70" spans="1:13" ht="112.5" x14ac:dyDescent="0.25">
      <c r="A70" s="12"/>
      <c r="B70" s="12"/>
      <c r="C70" s="12"/>
      <c r="D70" s="14" t="s">
        <v>83</v>
      </c>
      <c r="E70" s="12"/>
      <c r="F70" s="12"/>
      <c r="G70" s="12"/>
      <c r="H70" s="12"/>
      <c r="I70" s="12"/>
      <c r="J70" s="12"/>
      <c r="K70" s="12"/>
      <c r="L70" s="12"/>
      <c r="M70" s="12"/>
    </row>
    <row r="71" spans="1:13" x14ac:dyDescent="0.25">
      <c r="A71" s="12"/>
      <c r="B71" s="12"/>
      <c r="C71" s="12"/>
      <c r="D71" s="14"/>
      <c r="E71" s="11" t="s">
        <v>84</v>
      </c>
      <c r="F71" s="12">
        <v>0</v>
      </c>
      <c r="G71" s="15">
        <v>0</v>
      </c>
      <c r="H71" s="15">
        <v>0</v>
      </c>
      <c r="I71" s="15">
        <v>0</v>
      </c>
      <c r="J71" s="13">
        <f>F71*(G71+ (G71= 0))*(H71+ (H71= 0))*(I71+ (I71= 0))</f>
        <v>0</v>
      </c>
      <c r="K71" s="12"/>
      <c r="L71" s="12"/>
      <c r="M71" s="12"/>
    </row>
    <row r="72" spans="1:13" x14ac:dyDescent="0.25">
      <c r="A72" s="12"/>
      <c r="B72" s="12"/>
      <c r="C72" s="12"/>
      <c r="D72" s="14"/>
      <c r="E72" s="11" t="s">
        <v>85</v>
      </c>
      <c r="F72" s="12">
        <v>1</v>
      </c>
      <c r="G72" s="15">
        <v>0</v>
      </c>
      <c r="H72" s="15">
        <v>35</v>
      </c>
      <c r="I72" s="15">
        <v>0</v>
      </c>
      <c r="J72" s="13">
        <f>F72*(G72+ (G72= 0))*(H72+ (H72= 0))*(I72+ (I72= 0))</f>
        <v>35</v>
      </c>
      <c r="K72" s="12"/>
      <c r="L72" s="12"/>
      <c r="M72" s="12"/>
    </row>
    <row r="73" spans="1:13" x14ac:dyDescent="0.25">
      <c r="A73" s="12"/>
      <c r="B73" s="12"/>
      <c r="C73" s="12"/>
      <c r="D73" s="14"/>
      <c r="E73" s="11" t="s">
        <v>86</v>
      </c>
      <c r="F73" s="12">
        <v>0</v>
      </c>
      <c r="G73" s="15">
        <v>0</v>
      </c>
      <c r="H73" s="15">
        <v>0</v>
      </c>
      <c r="I73" s="15">
        <v>0</v>
      </c>
      <c r="J73" s="13">
        <f>F73*(G73+ (G73= 0))*(H73+ (H73= 0))*(I73+ (I73= 0))</f>
        <v>0</v>
      </c>
      <c r="K73" s="12"/>
      <c r="L73" s="12"/>
      <c r="M73" s="12"/>
    </row>
    <row r="74" spans="1:13" x14ac:dyDescent="0.25">
      <c r="A74" s="12"/>
      <c r="B74" s="12"/>
      <c r="C74" s="12"/>
      <c r="D74" s="14"/>
      <c r="E74" s="11" t="s">
        <v>47</v>
      </c>
      <c r="F74" s="12">
        <v>1</v>
      </c>
      <c r="G74" s="15">
        <v>0</v>
      </c>
      <c r="H74" s="15">
        <v>10</v>
      </c>
      <c r="I74" s="15">
        <v>0</v>
      </c>
      <c r="J74" s="13">
        <f>F74*(G74+ (G74= 0))*(H74+ (H74= 0))*(I74+ (I74= 0))</f>
        <v>10</v>
      </c>
      <c r="K74" s="12"/>
      <c r="L74" s="12"/>
      <c r="M74" s="12"/>
    </row>
    <row r="75" spans="1:13" x14ac:dyDescent="0.25">
      <c r="A75" s="12"/>
      <c r="B75" s="12"/>
      <c r="C75" s="12"/>
      <c r="D75" s="14"/>
      <c r="E75" s="11" t="s">
        <v>46</v>
      </c>
      <c r="F75" s="12">
        <v>1</v>
      </c>
      <c r="G75" s="15">
        <v>0</v>
      </c>
      <c r="H75" s="15">
        <v>10</v>
      </c>
      <c r="I75" s="15">
        <v>0</v>
      </c>
      <c r="J75" s="13">
        <f>F75*(G75+ (G75= 0))*(H75+ (H75= 0))*(I75+ (I75= 0))</f>
        <v>10</v>
      </c>
      <c r="K75" s="12"/>
      <c r="L75" s="12"/>
      <c r="M75" s="12"/>
    </row>
    <row r="76" spans="1:13" x14ac:dyDescent="0.25">
      <c r="A76" s="12"/>
      <c r="B76" s="12"/>
      <c r="C76" s="12"/>
      <c r="D76" s="14"/>
      <c r="E76" s="11" t="s">
        <v>45</v>
      </c>
      <c r="F76" s="12">
        <v>1</v>
      </c>
      <c r="G76" s="15">
        <v>0</v>
      </c>
      <c r="H76" s="15">
        <v>25</v>
      </c>
      <c r="I76" s="15">
        <v>0</v>
      </c>
      <c r="J76" s="13">
        <f>F76*(G76+ (G76= 0))*(H76+ (H76= 0))*(I76+ (I76= 0))</f>
        <v>25</v>
      </c>
      <c r="K76" s="12"/>
      <c r="L76" s="12"/>
      <c r="M76" s="12"/>
    </row>
    <row r="77" spans="1:13" x14ac:dyDescent="0.25">
      <c r="A77" s="12"/>
      <c r="B77" s="12"/>
      <c r="C77" s="12"/>
      <c r="D77" s="14"/>
      <c r="E77" s="12"/>
      <c r="F77" s="12"/>
      <c r="G77" s="12"/>
      <c r="H77" s="12"/>
      <c r="I77" s="12"/>
      <c r="J77" s="16" t="s">
        <v>87</v>
      </c>
      <c r="K77" s="10">
        <f>SUM(J71:J76)</f>
        <v>80</v>
      </c>
      <c r="L77" s="15">
        <v>23.88</v>
      </c>
      <c r="M77" s="10">
        <f>ROUND(L77*K77,2)</f>
        <v>1910.4</v>
      </c>
    </row>
    <row r="78" spans="1:13" ht="0.95" customHeight="1" x14ac:dyDescent="0.25">
      <c r="A78" s="17"/>
      <c r="B78" s="17"/>
      <c r="C78" s="17"/>
      <c r="D78" s="26"/>
      <c r="E78" s="17"/>
      <c r="F78" s="17"/>
      <c r="G78" s="17"/>
      <c r="H78" s="17"/>
      <c r="I78" s="17"/>
      <c r="J78" s="17"/>
      <c r="K78" s="17"/>
      <c r="L78" s="17"/>
      <c r="M78" s="17"/>
    </row>
    <row r="79" spans="1:13" x14ac:dyDescent="0.25">
      <c r="A79" s="11" t="s">
        <v>88</v>
      </c>
      <c r="B79" s="11" t="s">
        <v>20</v>
      </c>
      <c r="C79" s="11" t="s">
        <v>32</v>
      </c>
      <c r="D79" s="25" t="s">
        <v>89</v>
      </c>
      <c r="E79" s="12"/>
      <c r="F79" s="12"/>
      <c r="G79" s="12"/>
      <c r="H79" s="12"/>
      <c r="I79" s="12"/>
      <c r="J79" s="12"/>
      <c r="K79" s="13">
        <f>K85</f>
        <v>44.926400000000001</v>
      </c>
      <c r="L79" s="13">
        <f>L85</f>
        <v>120.18</v>
      </c>
      <c r="M79" s="13">
        <f>M85</f>
        <v>5399.25</v>
      </c>
    </row>
    <row r="80" spans="1:13" ht="157.5" x14ac:dyDescent="0.25">
      <c r="A80" s="12"/>
      <c r="B80" s="12"/>
      <c r="C80" s="12"/>
      <c r="D80" s="14" t="s">
        <v>90</v>
      </c>
      <c r="E80" s="12"/>
      <c r="F80" s="12"/>
      <c r="G80" s="12"/>
      <c r="H80" s="12"/>
      <c r="I80" s="12"/>
      <c r="J80" s="12"/>
      <c r="K80" s="12"/>
      <c r="L80" s="12"/>
      <c r="M80" s="12"/>
    </row>
    <row r="81" spans="1:13" x14ac:dyDescent="0.25">
      <c r="A81" s="12"/>
      <c r="B81" s="12"/>
      <c r="C81" s="12"/>
      <c r="D81" s="14"/>
      <c r="E81" s="11" t="s">
        <v>84</v>
      </c>
      <c r="F81" s="12">
        <v>0</v>
      </c>
      <c r="G81" s="15">
        <v>0</v>
      </c>
      <c r="H81" s="15">
        <v>0</v>
      </c>
      <c r="I81" s="15">
        <v>0</v>
      </c>
      <c r="J81" s="13">
        <f>F81*(G81+ (G81= 0))*(H81+ (H81= 0))*(I81+ (I81= 0))</f>
        <v>0</v>
      </c>
      <c r="K81" s="12"/>
      <c r="L81" s="12"/>
      <c r="M81" s="12"/>
    </row>
    <row r="82" spans="1:13" x14ac:dyDescent="0.25">
      <c r="A82" s="12"/>
      <c r="B82" s="12"/>
      <c r="C82" s="12"/>
      <c r="D82" s="14"/>
      <c r="E82" s="11" t="s">
        <v>91</v>
      </c>
      <c r="F82" s="12">
        <v>1</v>
      </c>
      <c r="G82" s="15">
        <v>0</v>
      </c>
      <c r="H82" s="15">
        <v>4.5999999999999996</v>
      </c>
      <c r="I82" s="15">
        <v>3.44</v>
      </c>
      <c r="J82" s="13">
        <f>F82*(G82+ (G82= 0))*(H82+ (H82= 0))*(I82+ (I82= 0))</f>
        <v>15.823999999999998</v>
      </c>
      <c r="K82" s="12"/>
      <c r="L82" s="12"/>
      <c r="M82" s="12"/>
    </row>
    <row r="83" spans="1:13" x14ac:dyDescent="0.25">
      <c r="A83" s="12"/>
      <c r="B83" s="12"/>
      <c r="C83" s="12"/>
      <c r="D83" s="14"/>
      <c r="E83" s="11" t="s">
        <v>86</v>
      </c>
      <c r="F83" s="12">
        <v>0</v>
      </c>
      <c r="G83" s="15">
        <v>0</v>
      </c>
      <c r="H83" s="15">
        <v>0</v>
      </c>
      <c r="I83" s="15">
        <v>0</v>
      </c>
      <c r="J83" s="13">
        <f>F83*(G83+ (G83= 0))*(H83+ (H83= 0))*(I83+ (I83= 0))</f>
        <v>0</v>
      </c>
      <c r="K83" s="12"/>
      <c r="L83" s="12"/>
      <c r="M83" s="12"/>
    </row>
    <row r="84" spans="1:13" x14ac:dyDescent="0.25">
      <c r="A84" s="12"/>
      <c r="B84" s="12"/>
      <c r="C84" s="12"/>
      <c r="D84" s="14"/>
      <c r="E84" s="11" t="s">
        <v>34</v>
      </c>
      <c r="F84" s="12">
        <v>1</v>
      </c>
      <c r="G84" s="15">
        <v>0</v>
      </c>
      <c r="H84" s="15">
        <v>8.4600000000000009</v>
      </c>
      <c r="I84" s="15">
        <v>3.44</v>
      </c>
      <c r="J84" s="13">
        <f>F84*(G84+ (G84= 0))*(H84+ (H84= 0))*(I84+ (I84= 0))</f>
        <v>29.102400000000003</v>
      </c>
      <c r="K84" s="12"/>
      <c r="L84" s="12"/>
      <c r="M84" s="12"/>
    </row>
    <row r="85" spans="1:13" x14ac:dyDescent="0.25">
      <c r="A85" s="12"/>
      <c r="B85" s="12"/>
      <c r="C85" s="12"/>
      <c r="D85" s="14"/>
      <c r="E85" s="12"/>
      <c r="F85" s="12"/>
      <c r="G85" s="12"/>
      <c r="H85" s="12"/>
      <c r="I85" s="12"/>
      <c r="J85" s="16" t="s">
        <v>92</v>
      </c>
      <c r="K85" s="10">
        <f>SUM(J81:J84)</f>
        <v>44.926400000000001</v>
      </c>
      <c r="L85" s="15">
        <v>120.18</v>
      </c>
      <c r="M85" s="10">
        <f>ROUND(L85*K85,2)</f>
        <v>5399.25</v>
      </c>
    </row>
    <row r="86" spans="1:13" ht="0.95" customHeight="1" x14ac:dyDescent="0.25">
      <c r="A86" s="17"/>
      <c r="B86" s="17"/>
      <c r="C86" s="17"/>
      <c r="D86" s="26"/>
      <c r="E86" s="17"/>
      <c r="F86" s="17"/>
      <c r="G86" s="17"/>
      <c r="H86" s="17"/>
      <c r="I86" s="17"/>
      <c r="J86" s="17"/>
      <c r="K86" s="17"/>
      <c r="L86" s="17"/>
      <c r="M86" s="17"/>
    </row>
    <row r="87" spans="1:13" x14ac:dyDescent="0.25">
      <c r="A87" s="11" t="s">
        <v>93</v>
      </c>
      <c r="B87" s="11" t="s">
        <v>20</v>
      </c>
      <c r="C87" s="11" t="s">
        <v>32</v>
      </c>
      <c r="D87" s="25" t="s">
        <v>94</v>
      </c>
      <c r="E87" s="12"/>
      <c r="F87" s="12"/>
      <c r="G87" s="12"/>
      <c r="H87" s="12"/>
      <c r="I87" s="12"/>
      <c r="J87" s="12"/>
      <c r="K87" s="13">
        <f>K93</f>
        <v>9.99</v>
      </c>
      <c r="L87" s="13">
        <f>L93</f>
        <v>41.58</v>
      </c>
      <c r="M87" s="13">
        <f>M93</f>
        <v>415.38</v>
      </c>
    </row>
    <row r="88" spans="1:13" ht="292.5" x14ac:dyDescent="0.25">
      <c r="A88" s="12"/>
      <c r="B88" s="12"/>
      <c r="C88" s="12"/>
      <c r="D88" s="14" t="s">
        <v>95</v>
      </c>
      <c r="E88" s="12"/>
      <c r="F88" s="12"/>
      <c r="G88" s="12"/>
      <c r="H88" s="12"/>
      <c r="I88" s="12"/>
      <c r="J88" s="12"/>
      <c r="K88" s="12"/>
      <c r="L88" s="12"/>
      <c r="M88" s="12"/>
    </row>
    <row r="89" spans="1:13" x14ac:dyDescent="0.25">
      <c r="A89" s="12"/>
      <c r="B89" s="12"/>
      <c r="C89" s="12"/>
      <c r="D89" s="14"/>
      <c r="E89" s="11" t="s">
        <v>84</v>
      </c>
      <c r="F89" s="12">
        <v>0</v>
      </c>
      <c r="G89" s="15">
        <v>0</v>
      </c>
      <c r="H89" s="15">
        <v>0</v>
      </c>
      <c r="I89" s="15">
        <v>0</v>
      </c>
      <c r="J89" s="13">
        <f>F89*(G89+ (G89= 0))*(H89+ (H89= 0))*(I89+ (I89= 0))</f>
        <v>0</v>
      </c>
      <c r="K89" s="12"/>
      <c r="L89" s="12"/>
      <c r="M89" s="12"/>
    </row>
    <row r="90" spans="1:13" x14ac:dyDescent="0.25">
      <c r="A90" s="12"/>
      <c r="B90" s="12"/>
      <c r="C90" s="12"/>
      <c r="D90" s="14"/>
      <c r="E90" s="11" t="s">
        <v>91</v>
      </c>
      <c r="F90" s="12">
        <v>1</v>
      </c>
      <c r="G90" s="15">
        <v>0</v>
      </c>
      <c r="H90" s="15">
        <v>4.9800000000000004</v>
      </c>
      <c r="I90" s="15">
        <v>0</v>
      </c>
      <c r="J90" s="13">
        <f>F90*(G90+ (G90= 0))*(H90+ (H90= 0))*(I90+ (I90= 0))</f>
        <v>4.9800000000000004</v>
      </c>
      <c r="K90" s="12"/>
      <c r="L90" s="12"/>
      <c r="M90" s="12"/>
    </row>
    <row r="91" spans="1:13" x14ac:dyDescent="0.25">
      <c r="A91" s="12"/>
      <c r="B91" s="12"/>
      <c r="C91" s="12"/>
      <c r="D91" s="14"/>
      <c r="E91" s="11" t="s">
        <v>86</v>
      </c>
      <c r="F91" s="12">
        <v>0</v>
      </c>
      <c r="G91" s="15">
        <v>0</v>
      </c>
      <c r="H91" s="15">
        <v>0</v>
      </c>
      <c r="I91" s="15">
        <v>0</v>
      </c>
      <c r="J91" s="13">
        <f>F91*(G91+ (G91= 0))*(H91+ (H91= 0))*(I91+ (I91= 0))</f>
        <v>0</v>
      </c>
      <c r="K91" s="12"/>
      <c r="L91" s="12"/>
      <c r="M91" s="12"/>
    </row>
    <row r="92" spans="1:13" x14ac:dyDescent="0.25">
      <c r="A92" s="12"/>
      <c r="B92" s="12"/>
      <c r="C92" s="12"/>
      <c r="D92" s="14"/>
      <c r="E92" s="11" t="s">
        <v>34</v>
      </c>
      <c r="F92" s="12">
        <v>1</v>
      </c>
      <c r="G92" s="15">
        <v>0</v>
      </c>
      <c r="H92" s="15">
        <v>5.01</v>
      </c>
      <c r="I92" s="15">
        <v>0</v>
      </c>
      <c r="J92" s="13">
        <f>F92*(G92+ (G92= 0))*(H92+ (H92= 0))*(I92+ (I92= 0))</f>
        <v>5.01</v>
      </c>
      <c r="K92" s="12"/>
      <c r="L92" s="12"/>
      <c r="M92" s="12"/>
    </row>
    <row r="93" spans="1:13" x14ac:dyDescent="0.25">
      <c r="A93" s="12"/>
      <c r="B93" s="12"/>
      <c r="C93" s="12"/>
      <c r="D93" s="14"/>
      <c r="E93" s="12"/>
      <c r="F93" s="12"/>
      <c r="G93" s="12"/>
      <c r="H93" s="12"/>
      <c r="I93" s="12"/>
      <c r="J93" s="16" t="s">
        <v>96</v>
      </c>
      <c r="K93" s="10">
        <f>SUM(J89:J92)</f>
        <v>9.99</v>
      </c>
      <c r="L93" s="15">
        <v>41.58</v>
      </c>
      <c r="M93" s="10">
        <f>ROUND(L93*K93,2)</f>
        <v>415.38</v>
      </c>
    </row>
    <row r="94" spans="1:13" ht="0.95" customHeight="1" x14ac:dyDescent="0.25">
      <c r="A94" s="17"/>
      <c r="B94" s="17"/>
      <c r="C94" s="17"/>
      <c r="D94" s="26"/>
      <c r="E94" s="17"/>
      <c r="F94" s="17"/>
      <c r="G94" s="17"/>
      <c r="H94" s="17"/>
      <c r="I94" s="17"/>
      <c r="J94" s="17"/>
      <c r="K94" s="17"/>
      <c r="L94" s="17"/>
      <c r="M94" s="17"/>
    </row>
    <row r="95" spans="1:13" ht="22.5" x14ac:dyDescent="0.25">
      <c r="A95" s="11" t="s">
        <v>97</v>
      </c>
      <c r="B95" s="11" t="s">
        <v>20</v>
      </c>
      <c r="C95" s="11" t="s">
        <v>6</v>
      </c>
      <c r="D95" s="25" t="s">
        <v>98</v>
      </c>
      <c r="E95" s="12"/>
      <c r="F95" s="12"/>
      <c r="G95" s="12"/>
      <c r="H95" s="12"/>
      <c r="I95" s="12"/>
      <c r="J95" s="12"/>
      <c r="K95" s="13">
        <f>K101</f>
        <v>4</v>
      </c>
      <c r="L95" s="13">
        <f>L101</f>
        <v>429.82</v>
      </c>
      <c r="M95" s="13">
        <f>M101</f>
        <v>1719.28</v>
      </c>
    </row>
    <row r="96" spans="1:13" ht="157.5" x14ac:dyDescent="0.25">
      <c r="A96" s="12"/>
      <c r="B96" s="12"/>
      <c r="C96" s="12"/>
      <c r="D96" s="14" t="s">
        <v>99</v>
      </c>
      <c r="E96" s="12"/>
      <c r="F96" s="12"/>
      <c r="G96" s="12"/>
      <c r="H96" s="12"/>
      <c r="I96" s="12"/>
      <c r="J96" s="12"/>
      <c r="K96" s="12"/>
      <c r="L96" s="12"/>
      <c r="M96" s="12"/>
    </row>
    <row r="97" spans="1:13" x14ac:dyDescent="0.25">
      <c r="A97" s="12"/>
      <c r="B97" s="12"/>
      <c r="C97" s="12"/>
      <c r="D97" s="14"/>
      <c r="E97" s="11" t="s">
        <v>84</v>
      </c>
      <c r="F97" s="12">
        <v>0</v>
      </c>
      <c r="G97" s="15">
        <v>0</v>
      </c>
      <c r="H97" s="15">
        <v>0</v>
      </c>
      <c r="I97" s="15">
        <v>0</v>
      </c>
      <c r="J97" s="13">
        <f>F97*(G97+ (G97= 0))*(H97+ (H97= 0))*(I97+ (I97= 0))</f>
        <v>0</v>
      </c>
      <c r="K97" s="12"/>
      <c r="L97" s="12"/>
      <c r="M97" s="12"/>
    </row>
    <row r="98" spans="1:13" x14ac:dyDescent="0.25">
      <c r="A98" s="12"/>
      <c r="B98" s="12"/>
      <c r="C98" s="12"/>
      <c r="D98" s="14"/>
      <c r="E98" s="11" t="s">
        <v>91</v>
      </c>
      <c r="F98" s="12">
        <v>2</v>
      </c>
      <c r="G98" s="15">
        <v>0</v>
      </c>
      <c r="H98" s="15">
        <v>0</v>
      </c>
      <c r="I98" s="15">
        <v>0</v>
      </c>
      <c r="J98" s="13">
        <f>F98*(G98+ (G98= 0))*(H98+ (H98= 0))*(I98+ (I98= 0))</f>
        <v>2</v>
      </c>
      <c r="K98" s="12"/>
      <c r="L98" s="12"/>
      <c r="M98" s="12"/>
    </row>
    <row r="99" spans="1:13" x14ac:dyDescent="0.25">
      <c r="A99" s="12"/>
      <c r="B99" s="12"/>
      <c r="C99" s="12"/>
      <c r="D99" s="14"/>
      <c r="E99" s="11" t="s">
        <v>86</v>
      </c>
      <c r="F99" s="12">
        <v>0</v>
      </c>
      <c r="G99" s="15">
        <v>0</v>
      </c>
      <c r="H99" s="15">
        <v>0</v>
      </c>
      <c r="I99" s="15">
        <v>0</v>
      </c>
      <c r="J99" s="13">
        <f>F99*(G99+ (G99= 0))*(H99+ (H99= 0))*(I99+ (I99= 0))</f>
        <v>0</v>
      </c>
      <c r="K99" s="12"/>
      <c r="L99" s="12"/>
      <c r="M99" s="12"/>
    </row>
    <row r="100" spans="1:13" x14ac:dyDescent="0.25">
      <c r="A100" s="12"/>
      <c r="B100" s="12"/>
      <c r="C100" s="12"/>
      <c r="D100" s="14"/>
      <c r="E100" s="11" t="s">
        <v>34</v>
      </c>
      <c r="F100" s="12">
        <v>2</v>
      </c>
      <c r="G100" s="15">
        <v>0</v>
      </c>
      <c r="H100" s="15">
        <v>0</v>
      </c>
      <c r="I100" s="15">
        <v>0</v>
      </c>
      <c r="J100" s="13">
        <f>F100*(G100+ (G100= 0))*(H100+ (H100= 0))*(I100+ (I100= 0))</f>
        <v>2</v>
      </c>
      <c r="K100" s="12"/>
      <c r="L100" s="12"/>
      <c r="M100" s="12"/>
    </row>
    <row r="101" spans="1:13" x14ac:dyDescent="0.25">
      <c r="A101" s="12"/>
      <c r="B101" s="12"/>
      <c r="C101" s="12"/>
      <c r="D101" s="14"/>
      <c r="E101" s="12"/>
      <c r="F101" s="12"/>
      <c r="G101" s="12"/>
      <c r="H101" s="12"/>
      <c r="I101" s="12"/>
      <c r="J101" s="16" t="s">
        <v>100</v>
      </c>
      <c r="K101" s="10">
        <f>SUM(J97:J100)</f>
        <v>4</v>
      </c>
      <c r="L101" s="15">
        <v>429.82</v>
      </c>
      <c r="M101" s="10">
        <f>ROUND(L101*K101,2)</f>
        <v>1719.28</v>
      </c>
    </row>
    <row r="102" spans="1:13" ht="0.95" customHeight="1" x14ac:dyDescent="0.25">
      <c r="A102" s="17"/>
      <c r="B102" s="17"/>
      <c r="C102" s="17"/>
      <c r="D102" s="26"/>
      <c r="E102" s="17"/>
      <c r="F102" s="17"/>
      <c r="G102" s="17"/>
      <c r="H102" s="17"/>
      <c r="I102" s="17"/>
      <c r="J102" s="17"/>
      <c r="K102" s="17"/>
      <c r="L102" s="17"/>
      <c r="M102" s="17"/>
    </row>
    <row r="103" spans="1:13" x14ac:dyDescent="0.25">
      <c r="A103" s="11" t="s">
        <v>101</v>
      </c>
      <c r="B103" s="11" t="s">
        <v>20</v>
      </c>
      <c r="C103" s="11" t="s">
        <v>6</v>
      </c>
      <c r="D103" s="25" t="s">
        <v>102</v>
      </c>
      <c r="E103" s="12"/>
      <c r="F103" s="12"/>
      <c r="G103" s="12"/>
      <c r="H103" s="12"/>
      <c r="I103" s="12"/>
      <c r="J103" s="12"/>
      <c r="K103" s="13">
        <f>K107</f>
        <v>1</v>
      </c>
      <c r="L103" s="13">
        <f>L107</f>
        <v>323.12</v>
      </c>
      <c r="M103" s="13">
        <f>M107</f>
        <v>323.12</v>
      </c>
    </row>
    <row r="104" spans="1:13" ht="191.25" x14ac:dyDescent="0.25">
      <c r="A104" s="12"/>
      <c r="B104" s="12"/>
      <c r="C104" s="12"/>
      <c r="D104" s="14" t="s">
        <v>103</v>
      </c>
      <c r="E104" s="12"/>
      <c r="F104" s="12"/>
      <c r="G104" s="12"/>
      <c r="H104" s="12"/>
      <c r="I104" s="12"/>
      <c r="J104" s="12"/>
      <c r="K104" s="12"/>
      <c r="L104" s="12"/>
      <c r="M104" s="12"/>
    </row>
    <row r="105" spans="1:13" x14ac:dyDescent="0.25">
      <c r="A105" s="12"/>
      <c r="B105" s="12"/>
      <c r="C105" s="12"/>
      <c r="D105" s="14"/>
      <c r="E105" s="11" t="s">
        <v>86</v>
      </c>
      <c r="F105" s="12">
        <v>0</v>
      </c>
      <c r="G105" s="15">
        <v>0</v>
      </c>
      <c r="H105" s="15">
        <v>0</v>
      </c>
      <c r="I105" s="15">
        <v>0</v>
      </c>
      <c r="J105" s="13">
        <f>F105*(G105+ (G105= 0))*(H105+ (H105= 0))*(I105+ (I105= 0))</f>
        <v>0</v>
      </c>
      <c r="K105" s="12"/>
      <c r="L105" s="12"/>
      <c r="M105" s="12"/>
    </row>
    <row r="106" spans="1:13" x14ac:dyDescent="0.25">
      <c r="A106" s="12"/>
      <c r="B106" s="12"/>
      <c r="C106" s="12"/>
      <c r="D106" s="14"/>
      <c r="E106" s="11" t="s">
        <v>34</v>
      </c>
      <c r="F106" s="12">
        <v>1</v>
      </c>
      <c r="G106" s="15">
        <v>0</v>
      </c>
      <c r="H106" s="15">
        <v>0</v>
      </c>
      <c r="I106" s="15">
        <v>0</v>
      </c>
      <c r="J106" s="13">
        <f>F106*(G106+ (G106= 0))*(H106+ (H106= 0))*(I106+ (I106= 0))</f>
        <v>1</v>
      </c>
      <c r="K106" s="12"/>
      <c r="L106" s="12"/>
      <c r="M106" s="12"/>
    </row>
    <row r="107" spans="1:13" x14ac:dyDescent="0.25">
      <c r="A107" s="12"/>
      <c r="B107" s="12"/>
      <c r="C107" s="12"/>
      <c r="D107" s="14"/>
      <c r="E107" s="12"/>
      <c r="F107" s="12"/>
      <c r="G107" s="12"/>
      <c r="H107" s="12"/>
      <c r="I107" s="12"/>
      <c r="J107" s="16" t="s">
        <v>104</v>
      </c>
      <c r="K107" s="10">
        <f>SUM(J105:J106)</f>
        <v>1</v>
      </c>
      <c r="L107" s="15">
        <v>323.12</v>
      </c>
      <c r="M107" s="10">
        <f>ROUND(L107*K107,2)</f>
        <v>323.12</v>
      </c>
    </row>
    <row r="108" spans="1:13" ht="0.95" customHeight="1" x14ac:dyDescent="0.25">
      <c r="A108" s="17"/>
      <c r="B108" s="17"/>
      <c r="C108" s="17"/>
      <c r="D108" s="26"/>
      <c r="E108" s="17"/>
      <c r="F108" s="17"/>
      <c r="G108" s="17"/>
      <c r="H108" s="17"/>
      <c r="I108" s="17"/>
      <c r="J108" s="17"/>
      <c r="K108" s="17"/>
      <c r="L108" s="17"/>
      <c r="M108" s="17"/>
    </row>
    <row r="109" spans="1:13" ht="22.5" x14ac:dyDescent="0.25">
      <c r="A109" s="11" t="s">
        <v>105</v>
      </c>
      <c r="B109" s="11" t="s">
        <v>20</v>
      </c>
      <c r="C109" s="11" t="s">
        <v>32</v>
      </c>
      <c r="D109" s="25" t="s">
        <v>106</v>
      </c>
      <c r="E109" s="12"/>
      <c r="F109" s="12"/>
      <c r="G109" s="12"/>
      <c r="H109" s="12"/>
      <c r="I109" s="12"/>
      <c r="J109" s="12"/>
      <c r="K109" s="13">
        <f>K112</f>
        <v>33.94</v>
      </c>
      <c r="L109" s="13">
        <f>L112</f>
        <v>16.46</v>
      </c>
      <c r="M109" s="13">
        <f>M112</f>
        <v>558.65</v>
      </c>
    </row>
    <row r="110" spans="1:13" ht="292.5" x14ac:dyDescent="0.25">
      <c r="A110" s="12"/>
      <c r="B110" s="12"/>
      <c r="C110" s="12"/>
      <c r="D110" s="14" t="s">
        <v>107</v>
      </c>
      <c r="E110" s="12"/>
      <c r="F110" s="12"/>
      <c r="G110" s="12"/>
      <c r="H110" s="12"/>
      <c r="I110" s="12"/>
      <c r="J110" s="12"/>
      <c r="K110" s="12"/>
      <c r="L110" s="12"/>
      <c r="M110" s="12"/>
    </row>
    <row r="111" spans="1:13" x14ac:dyDescent="0.25">
      <c r="A111" s="12"/>
      <c r="B111" s="12"/>
      <c r="C111" s="12"/>
      <c r="D111" s="14"/>
      <c r="E111" s="11" t="s">
        <v>66</v>
      </c>
      <c r="F111" s="12">
        <v>33.94</v>
      </c>
      <c r="G111" s="15">
        <v>0</v>
      </c>
      <c r="H111" s="15">
        <v>0</v>
      </c>
      <c r="I111" s="15">
        <v>0</v>
      </c>
      <c r="J111" s="13">
        <f>F111*(G111+ (G111= 0))*(H111+ (H111= 0))*(I111+ (I111= 0))</f>
        <v>33.94</v>
      </c>
      <c r="K111" s="12"/>
      <c r="L111" s="12"/>
      <c r="M111" s="12"/>
    </row>
    <row r="112" spans="1:13" x14ac:dyDescent="0.25">
      <c r="A112" s="12"/>
      <c r="B112" s="12"/>
      <c r="C112" s="12"/>
      <c r="D112" s="14"/>
      <c r="E112" s="12"/>
      <c r="F112" s="12"/>
      <c r="G112" s="12"/>
      <c r="H112" s="12"/>
      <c r="I112" s="12"/>
      <c r="J112" s="16" t="s">
        <v>108</v>
      </c>
      <c r="K112" s="10">
        <f>SUM(J111:J111)</f>
        <v>33.94</v>
      </c>
      <c r="L112" s="15">
        <v>16.46</v>
      </c>
      <c r="M112" s="10">
        <f>ROUND(L112*K112,2)</f>
        <v>558.65</v>
      </c>
    </row>
    <row r="113" spans="1:13" ht="0.95" customHeight="1" x14ac:dyDescent="0.25">
      <c r="A113" s="17"/>
      <c r="B113" s="17"/>
      <c r="C113" s="17"/>
      <c r="D113" s="26"/>
      <c r="E113" s="17"/>
      <c r="F113" s="17"/>
      <c r="G113" s="17"/>
      <c r="H113" s="17"/>
      <c r="I113" s="17"/>
      <c r="J113" s="17"/>
      <c r="K113" s="17"/>
      <c r="L113" s="17"/>
      <c r="M113" s="17"/>
    </row>
    <row r="114" spans="1:13" x14ac:dyDescent="0.25">
      <c r="A114" s="11" t="s">
        <v>109</v>
      </c>
      <c r="B114" s="11" t="s">
        <v>20</v>
      </c>
      <c r="C114" s="11" t="s">
        <v>6</v>
      </c>
      <c r="D114" s="25" t="s">
        <v>110</v>
      </c>
      <c r="E114" s="12"/>
      <c r="F114" s="12"/>
      <c r="G114" s="12"/>
      <c r="H114" s="12"/>
      <c r="I114" s="12"/>
      <c r="J114" s="12"/>
      <c r="K114" s="13">
        <f>K117</f>
        <v>2</v>
      </c>
      <c r="L114" s="13">
        <f>L117</f>
        <v>87.55</v>
      </c>
      <c r="M114" s="13">
        <f>M117</f>
        <v>175.1</v>
      </c>
    </row>
    <row r="115" spans="1:13" ht="56.25" x14ac:dyDescent="0.25">
      <c r="A115" s="12"/>
      <c r="B115" s="12"/>
      <c r="C115" s="12"/>
      <c r="D115" s="14" t="s">
        <v>111</v>
      </c>
      <c r="E115" s="12"/>
      <c r="F115" s="12"/>
      <c r="G115" s="12"/>
      <c r="H115" s="12"/>
      <c r="I115" s="12"/>
      <c r="J115" s="12"/>
      <c r="K115" s="12"/>
      <c r="L115" s="12"/>
      <c r="M115" s="12"/>
    </row>
    <row r="116" spans="1:13" x14ac:dyDescent="0.25">
      <c r="A116" s="12"/>
      <c r="B116" s="12"/>
      <c r="C116" s="12"/>
      <c r="D116" s="14"/>
      <c r="E116" s="11" t="s">
        <v>66</v>
      </c>
      <c r="F116" s="12">
        <v>2</v>
      </c>
      <c r="G116" s="15">
        <v>0</v>
      </c>
      <c r="H116" s="15">
        <v>0</v>
      </c>
      <c r="I116" s="15">
        <v>0</v>
      </c>
      <c r="J116" s="13">
        <f>F116*(G116+ (G116= 0))*(H116+ (H116= 0))*(I116+ (I116= 0))</f>
        <v>2</v>
      </c>
      <c r="K116" s="12"/>
      <c r="L116" s="12"/>
      <c r="M116" s="12"/>
    </row>
    <row r="117" spans="1:13" x14ac:dyDescent="0.25">
      <c r="A117" s="12"/>
      <c r="B117" s="12"/>
      <c r="C117" s="12"/>
      <c r="D117" s="14"/>
      <c r="E117" s="12"/>
      <c r="F117" s="12"/>
      <c r="G117" s="12"/>
      <c r="H117" s="12"/>
      <c r="I117" s="12"/>
      <c r="J117" s="16" t="s">
        <v>112</v>
      </c>
      <c r="K117" s="10">
        <f>SUM(J116:J116)</f>
        <v>2</v>
      </c>
      <c r="L117" s="15">
        <v>87.55</v>
      </c>
      <c r="M117" s="10">
        <f>ROUND(L117*K117,2)</f>
        <v>175.1</v>
      </c>
    </row>
    <row r="118" spans="1:13" ht="0.95" customHeight="1" x14ac:dyDescent="0.25">
      <c r="A118" s="17"/>
      <c r="B118" s="17"/>
      <c r="C118" s="17"/>
      <c r="D118" s="26"/>
      <c r="E118" s="17"/>
      <c r="F118" s="17"/>
      <c r="G118" s="17"/>
      <c r="H118" s="17"/>
      <c r="I118" s="17"/>
      <c r="J118" s="17"/>
      <c r="K118" s="17"/>
      <c r="L118" s="17"/>
      <c r="M118" s="17"/>
    </row>
    <row r="119" spans="1:13" x14ac:dyDescent="0.25">
      <c r="A119" s="11" t="s">
        <v>113</v>
      </c>
      <c r="B119" s="11" t="s">
        <v>20</v>
      </c>
      <c r="C119" s="11" t="s">
        <v>32</v>
      </c>
      <c r="D119" s="25" t="s">
        <v>114</v>
      </c>
      <c r="E119" s="12"/>
      <c r="F119" s="12"/>
      <c r="G119" s="12"/>
      <c r="H119" s="12"/>
      <c r="I119" s="12"/>
      <c r="J119" s="12"/>
      <c r="K119" s="13">
        <f>K122</f>
        <v>54.628</v>
      </c>
      <c r="L119" s="13">
        <f>L122</f>
        <v>6.72</v>
      </c>
      <c r="M119" s="13">
        <f>M122</f>
        <v>367.1</v>
      </c>
    </row>
    <row r="120" spans="1:13" x14ac:dyDescent="0.25">
      <c r="A120" s="12"/>
      <c r="B120" s="12"/>
      <c r="C120" s="12"/>
      <c r="D120" s="14"/>
      <c r="E120" s="11" t="s">
        <v>66</v>
      </c>
      <c r="F120" s="12">
        <v>1</v>
      </c>
      <c r="G120" s="15">
        <v>4.79</v>
      </c>
      <c r="H120" s="15">
        <v>2.8</v>
      </c>
      <c r="I120" s="15">
        <v>0</v>
      </c>
      <c r="J120" s="13">
        <f>F120*(G120+ (G120= 0))*(H120+ (H120= 0))*(I120+ (I120= 0))</f>
        <v>13.411999999999999</v>
      </c>
      <c r="K120" s="12"/>
      <c r="L120" s="12"/>
      <c r="M120" s="12"/>
    </row>
    <row r="121" spans="1:13" x14ac:dyDescent="0.25">
      <c r="A121" s="12"/>
      <c r="B121" s="12"/>
      <c r="C121" s="12"/>
      <c r="D121" s="14"/>
      <c r="E121" s="11" t="s">
        <v>66</v>
      </c>
      <c r="F121" s="12">
        <v>2</v>
      </c>
      <c r="G121" s="15">
        <v>7.36</v>
      </c>
      <c r="H121" s="15">
        <v>2.8</v>
      </c>
      <c r="I121" s="15">
        <v>0</v>
      </c>
      <c r="J121" s="13">
        <f>F121*(G121+ (G121= 0))*(H121+ (H121= 0))*(I121+ (I121= 0))</f>
        <v>41.216000000000001</v>
      </c>
      <c r="K121" s="12"/>
      <c r="L121" s="12"/>
      <c r="M121" s="12"/>
    </row>
    <row r="122" spans="1:13" x14ac:dyDescent="0.25">
      <c r="A122" s="12"/>
      <c r="B122" s="12"/>
      <c r="C122" s="12"/>
      <c r="D122" s="14"/>
      <c r="E122" s="12"/>
      <c r="F122" s="12"/>
      <c r="G122" s="12"/>
      <c r="H122" s="12"/>
      <c r="I122" s="12"/>
      <c r="J122" s="16" t="s">
        <v>115</v>
      </c>
      <c r="K122" s="10">
        <f>SUM(J120:J121)</f>
        <v>54.628</v>
      </c>
      <c r="L122" s="15">
        <v>6.72</v>
      </c>
      <c r="M122" s="10">
        <f>ROUND(L122*K122,2)</f>
        <v>367.1</v>
      </c>
    </row>
    <row r="123" spans="1:13" ht="0.95" customHeight="1" x14ac:dyDescent="0.25">
      <c r="A123" s="17"/>
      <c r="B123" s="17"/>
      <c r="C123" s="17"/>
      <c r="D123" s="26"/>
      <c r="E123" s="17"/>
      <c r="F123" s="17"/>
      <c r="G123" s="17"/>
      <c r="H123" s="17"/>
      <c r="I123" s="17"/>
      <c r="J123" s="17"/>
      <c r="K123" s="17"/>
      <c r="L123" s="17"/>
      <c r="M123" s="17"/>
    </row>
    <row r="124" spans="1:13" x14ac:dyDescent="0.25">
      <c r="A124" s="11" t="s">
        <v>116</v>
      </c>
      <c r="B124" s="11" t="s">
        <v>20</v>
      </c>
      <c r="C124" s="11" t="s">
        <v>118</v>
      </c>
      <c r="D124" s="25" t="s">
        <v>117</v>
      </c>
      <c r="E124" s="12"/>
      <c r="F124" s="12"/>
      <c r="G124" s="12"/>
      <c r="H124" s="12"/>
      <c r="I124" s="12"/>
      <c r="J124" s="12"/>
      <c r="K124" s="13">
        <f>K127</f>
        <v>1</v>
      </c>
      <c r="L124" s="13">
        <f>L127</f>
        <v>1893.38</v>
      </c>
      <c r="M124" s="13">
        <f>M127</f>
        <v>1893.38</v>
      </c>
    </row>
    <row r="125" spans="1:13" ht="78.75" x14ac:dyDescent="0.25">
      <c r="A125" s="12"/>
      <c r="B125" s="12"/>
      <c r="C125" s="12"/>
      <c r="D125" s="14" t="s">
        <v>119</v>
      </c>
      <c r="E125" s="12"/>
      <c r="F125" s="12"/>
      <c r="G125" s="12"/>
      <c r="H125" s="12"/>
      <c r="I125" s="12"/>
      <c r="J125" s="12"/>
      <c r="K125" s="12"/>
      <c r="L125" s="12"/>
      <c r="M125" s="12"/>
    </row>
    <row r="126" spans="1:13" x14ac:dyDescent="0.25">
      <c r="A126" s="12"/>
      <c r="B126" s="12"/>
      <c r="C126" s="12"/>
      <c r="D126" s="14"/>
      <c r="E126" s="11" t="s">
        <v>66</v>
      </c>
      <c r="F126" s="12">
        <v>1</v>
      </c>
      <c r="G126" s="15">
        <v>0</v>
      </c>
      <c r="H126" s="15">
        <v>0</v>
      </c>
      <c r="I126" s="15">
        <v>0</v>
      </c>
      <c r="J126" s="13">
        <f>F126*(G126+ (G126= 0))*(H126+ (H126= 0))*(I126+ (I126= 0))</f>
        <v>1</v>
      </c>
      <c r="K126" s="12"/>
      <c r="L126" s="12"/>
      <c r="M126" s="12"/>
    </row>
    <row r="127" spans="1:13" x14ac:dyDescent="0.25">
      <c r="A127" s="12"/>
      <c r="B127" s="12"/>
      <c r="C127" s="12"/>
      <c r="D127" s="14"/>
      <c r="E127" s="12"/>
      <c r="F127" s="12"/>
      <c r="G127" s="12"/>
      <c r="H127" s="12"/>
      <c r="I127" s="12"/>
      <c r="J127" s="16" t="s">
        <v>120</v>
      </c>
      <c r="K127" s="10">
        <f>SUM(J126:J126)</f>
        <v>1</v>
      </c>
      <c r="L127" s="15">
        <v>1893.38</v>
      </c>
      <c r="M127" s="10">
        <f>ROUND(L127*K127,2)</f>
        <v>1893.38</v>
      </c>
    </row>
    <row r="128" spans="1:13" ht="0.95" customHeight="1" x14ac:dyDescent="0.25">
      <c r="A128" s="17"/>
      <c r="B128" s="17"/>
      <c r="C128" s="17"/>
      <c r="D128" s="26"/>
      <c r="E128" s="17"/>
      <c r="F128" s="17"/>
      <c r="G128" s="17"/>
      <c r="H128" s="17"/>
      <c r="I128" s="17"/>
      <c r="J128" s="17"/>
      <c r="K128" s="17"/>
      <c r="L128" s="17"/>
      <c r="M128" s="17"/>
    </row>
    <row r="129" spans="1:13" x14ac:dyDescent="0.25">
      <c r="A129" s="12"/>
      <c r="B129" s="12"/>
      <c r="C129" s="12"/>
      <c r="D129" s="14"/>
      <c r="E129" s="12"/>
      <c r="F129" s="12"/>
      <c r="G129" s="12"/>
      <c r="H129" s="12"/>
      <c r="I129" s="12"/>
      <c r="J129" s="16" t="s">
        <v>121</v>
      </c>
      <c r="K129" s="18">
        <v>1</v>
      </c>
      <c r="L129" s="10">
        <f>M52+M57+M62+M67+M77+M85+M93+M101+M107+M112+M117+M122+M127</f>
        <v>13996.11</v>
      </c>
      <c r="M129" s="10">
        <f>ROUND(L129*K129,2)</f>
        <v>13996.11</v>
      </c>
    </row>
    <row r="130" spans="1:13" ht="0.95" customHeight="1" x14ac:dyDescent="0.25">
      <c r="A130" s="17"/>
      <c r="B130" s="17"/>
      <c r="C130" s="17"/>
      <c r="D130" s="26"/>
      <c r="E130" s="17"/>
      <c r="F130" s="17"/>
      <c r="G130" s="17"/>
      <c r="H130" s="17"/>
      <c r="I130" s="17"/>
      <c r="J130" s="17"/>
      <c r="K130" s="17"/>
      <c r="L130" s="17"/>
      <c r="M130" s="17"/>
    </row>
    <row r="131" spans="1:13" x14ac:dyDescent="0.25">
      <c r="A131" s="7" t="s">
        <v>122</v>
      </c>
      <c r="B131" s="7" t="s">
        <v>17</v>
      </c>
      <c r="C131" s="7" t="s">
        <v>6</v>
      </c>
      <c r="D131" s="24" t="s">
        <v>123</v>
      </c>
      <c r="E131" s="8"/>
      <c r="F131" s="8"/>
      <c r="G131" s="8"/>
      <c r="H131" s="8"/>
      <c r="I131" s="8"/>
      <c r="J131" s="8"/>
      <c r="K131" s="9">
        <f>K157</f>
        <v>1</v>
      </c>
      <c r="L131" s="10">
        <f>L157</f>
        <v>2181.04</v>
      </c>
      <c r="M131" s="10">
        <f>M157</f>
        <v>2181.04</v>
      </c>
    </row>
    <row r="132" spans="1:13" x14ac:dyDescent="0.25">
      <c r="A132" s="11" t="s">
        <v>124</v>
      </c>
      <c r="B132" s="11" t="s">
        <v>20</v>
      </c>
      <c r="C132" s="11" t="s">
        <v>32</v>
      </c>
      <c r="D132" s="25" t="s">
        <v>125</v>
      </c>
      <c r="E132" s="12"/>
      <c r="F132" s="12"/>
      <c r="G132" s="12"/>
      <c r="H132" s="12"/>
      <c r="I132" s="12"/>
      <c r="J132" s="12"/>
      <c r="K132" s="13">
        <f>K141</f>
        <v>252.61999999999998</v>
      </c>
      <c r="L132" s="13">
        <f>L141</f>
        <v>4.93</v>
      </c>
      <c r="M132" s="13">
        <f>M141</f>
        <v>1245.42</v>
      </c>
    </row>
    <row r="133" spans="1:13" ht="112.5" x14ac:dyDescent="0.25">
      <c r="A133" s="12"/>
      <c r="B133" s="12"/>
      <c r="C133" s="12"/>
      <c r="D133" s="14" t="s">
        <v>126</v>
      </c>
      <c r="E133" s="12"/>
      <c r="F133" s="12"/>
      <c r="G133" s="12"/>
      <c r="H133" s="12"/>
      <c r="I133" s="12"/>
      <c r="J133" s="12"/>
      <c r="K133" s="12"/>
      <c r="L133" s="12"/>
      <c r="M133" s="12"/>
    </row>
    <row r="134" spans="1:13" x14ac:dyDescent="0.25">
      <c r="A134" s="12"/>
      <c r="B134" s="12"/>
      <c r="C134" s="12"/>
      <c r="D134" s="14"/>
      <c r="E134" s="11" t="s">
        <v>47</v>
      </c>
      <c r="F134" s="12">
        <v>1</v>
      </c>
      <c r="G134" s="19">
        <v>8.69</v>
      </c>
      <c r="H134" s="19">
        <v>0</v>
      </c>
      <c r="I134" s="19">
        <v>0</v>
      </c>
      <c r="J134" s="20">
        <f>F134*(G134+ (G134= 0))*(H134+ (H134= 0))*(I134+ (I134= 0))</f>
        <v>8.69</v>
      </c>
      <c r="K134" s="12"/>
      <c r="L134" s="12"/>
      <c r="M134" s="12"/>
    </row>
    <row r="135" spans="1:13" x14ac:dyDescent="0.25">
      <c r="A135" s="12"/>
      <c r="B135" s="12"/>
      <c r="C135" s="12"/>
      <c r="D135" s="14"/>
      <c r="E135" s="11" t="s">
        <v>127</v>
      </c>
      <c r="F135" s="12">
        <v>1</v>
      </c>
      <c r="G135" s="19">
        <v>22.93</v>
      </c>
      <c r="H135" s="19">
        <v>0</v>
      </c>
      <c r="I135" s="19">
        <v>0</v>
      </c>
      <c r="J135" s="20">
        <f>F135*(G135+ (G135= 0))*(H135+ (H135= 0))*(I135+ (I135= 0))</f>
        <v>22.93</v>
      </c>
      <c r="K135" s="12"/>
      <c r="L135" s="12"/>
      <c r="M135" s="12"/>
    </row>
    <row r="136" spans="1:13" x14ac:dyDescent="0.25">
      <c r="A136" s="12"/>
      <c r="B136" s="12"/>
      <c r="C136" s="12"/>
      <c r="D136" s="14"/>
      <c r="E136" s="11" t="s">
        <v>128</v>
      </c>
      <c r="F136" s="12">
        <v>1</v>
      </c>
      <c r="G136" s="19">
        <v>9.09</v>
      </c>
      <c r="H136" s="19">
        <v>0</v>
      </c>
      <c r="I136" s="19">
        <v>0</v>
      </c>
      <c r="J136" s="20">
        <f>F136*(G136+ (G136= 0))*(H136+ (H136= 0))*(I136+ (I136= 0))</f>
        <v>9.09</v>
      </c>
      <c r="K136" s="12"/>
      <c r="L136" s="12"/>
      <c r="M136" s="12"/>
    </row>
    <row r="137" spans="1:13" x14ac:dyDescent="0.25">
      <c r="A137" s="12"/>
      <c r="B137" s="12"/>
      <c r="C137" s="12"/>
      <c r="D137" s="14"/>
      <c r="E137" s="11" t="s">
        <v>129</v>
      </c>
      <c r="F137" s="12">
        <v>1</v>
      </c>
      <c r="G137" s="19">
        <v>92.83</v>
      </c>
      <c r="H137" s="19">
        <v>0</v>
      </c>
      <c r="I137" s="19">
        <v>0</v>
      </c>
      <c r="J137" s="20">
        <f>F137*(G137+ (G137= 0))*(H137+ (H137= 0))*(I137+ (I137= 0))</f>
        <v>92.83</v>
      </c>
      <c r="K137" s="12"/>
      <c r="L137" s="12"/>
      <c r="M137" s="12"/>
    </row>
    <row r="138" spans="1:13" x14ac:dyDescent="0.25">
      <c r="A138" s="12"/>
      <c r="B138" s="12"/>
      <c r="C138" s="12"/>
      <c r="D138" s="14"/>
      <c r="E138" s="11" t="s">
        <v>130</v>
      </c>
      <c r="F138" s="12">
        <v>1</v>
      </c>
      <c r="G138" s="19">
        <v>33.54</v>
      </c>
      <c r="H138" s="19">
        <v>0</v>
      </c>
      <c r="I138" s="19">
        <v>0</v>
      </c>
      <c r="J138" s="20">
        <f>F138*(G138+ (G138= 0))*(H138+ (H138= 0))*(I138+ (I138= 0))</f>
        <v>33.54</v>
      </c>
      <c r="K138" s="12"/>
      <c r="L138" s="12"/>
      <c r="M138" s="12"/>
    </row>
    <row r="139" spans="1:13" x14ac:dyDescent="0.25">
      <c r="A139" s="12"/>
      <c r="B139" s="12"/>
      <c r="C139" s="12"/>
      <c r="D139" s="14"/>
      <c r="E139" s="11" t="s">
        <v>42</v>
      </c>
      <c r="F139" s="12">
        <v>1</v>
      </c>
      <c r="G139" s="19">
        <v>2.39</v>
      </c>
      <c r="H139" s="19">
        <v>0</v>
      </c>
      <c r="I139" s="19">
        <v>0</v>
      </c>
      <c r="J139" s="20">
        <f>F139*(G139+ (G139= 0))*(H139+ (H139= 0))*(I139+ (I139= 0))</f>
        <v>2.39</v>
      </c>
      <c r="K139" s="12"/>
      <c r="L139" s="12"/>
      <c r="M139" s="12"/>
    </row>
    <row r="140" spans="1:13" x14ac:dyDescent="0.25">
      <c r="A140" s="12"/>
      <c r="B140" s="12"/>
      <c r="C140" s="12"/>
      <c r="D140" s="14"/>
      <c r="E140" s="11" t="s">
        <v>43</v>
      </c>
      <c r="F140" s="12">
        <v>1</v>
      </c>
      <c r="G140" s="19">
        <v>83.15</v>
      </c>
      <c r="H140" s="19">
        <v>0</v>
      </c>
      <c r="I140" s="19">
        <v>0</v>
      </c>
      <c r="J140" s="20">
        <f>F140*(G140+ (G140= 0))*(H140+ (H140= 0))*(I140+ (I140= 0))</f>
        <v>83.15</v>
      </c>
      <c r="K140" s="12"/>
      <c r="L140" s="12"/>
      <c r="M140" s="12"/>
    </row>
    <row r="141" spans="1:13" x14ac:dyDescent="0.25">
      <c r="A141" s="12"/>
      <c r="B141" s="12"/>
      <c r="C141" s="12"/>
      <c r="D141" s="14"/>
      <c r="E141" s="12"/>
      <c r="F141" s="12"/>
      <c r="G141" s="12"/>
      <c r="H141" s="12"/>
      <c r="I141" s="12"/>
      <c r="J141" s="16" t="s">
        <v>131</v>
      </c>
      <c r="K141" s="10">
        <f>SUM(J134:J140)</f>
        <v>252.61999999999998</v>
      </c>
      <c r="L141" s="15">
        <v>4.93</v>
      </c>
      <c r="M141" s="10">
        <f>ROUND(L141*K141,2)</f>
        <v>1245.42</v>
      </c>
    </row>
    <row r="142" spans="1:13" ht="0.95" customHeight="1" x14ac:dyDescent="0.25">
      <c r="A142" s="17"/>
      <c r="B142" s="17"/>
      <c r="C142" s="17"/>
      <c r="D142" s="26"/>
      <c r="E142" s="17"/>
      <c r="F142" s="17"/>
      <c r="G142" s="17"/>
      <c r="H142" s="17"/>
      <c r="I142" s="17"/>
      <c r="J142" s="17"/>
      <c r="K142" s="17"/>
      <c r="L142" s="17"/>
      <c r="M142" s="17"/>
    </row>
    <row r="143" spans="1:13" x14ac:dyDescent="0.25">
      <c r="A143" s="11" t="s">
        <v>132</v>
      </c>
      <c r="B143" s="11" t="s">
        <v>20</v>
      </c>
      <c r="C143" s="11" t="s">
        <v>32</v>
      </c>
      <c r="D143" s="25" t="s">
        <v>133</v>
      </c>
      <c r="E143" s="12"/>
      <c r="F143" s="12"/>
      <c r="G143" s="12"/>
      <c r="H143" s="12"/>
      <c r="I143" s="12"/>
      <c r="J143" s="12"/>
      <c r="K143" s="13">
        <f>K150</f>
        <v>73.600000000000009</v>
      </c>
      <c r="L143" s="13">
        <f>L150</f>
        <v>6.79</v>
      </c>
      <c r="M143" s="13">
        <f>M150</f>
        <v>499.74</v>
      </c>
    </row>
    <row r="144" spans="1:13" ht="112.5" x14ac:dyDescent="0.25">
      <c r="A144" s="12"/>
      <c r="B144" s="12"/>
      <c r="C144" s="12"/>
      <c r="D144" s="14" t="s">
        <v>134</v>
      </c>
      <c r="E144" s="12"/>
      <c r="F144" s="12"/>
      <c r="G144" s="12"/>
      <c r="H144" s="12"/>
      <c r="I144" s="12"/>
      <c r="J144" s="12"/>
      <c r="K144" s="12"/>
      <c r="L144" s="12"/>
      <c r="M144" s="12"/>
    </row>
    <row r="145" spans="1:13" x14ac:dyDescent="0.25">
      <c r="A145" s="12"/>
      <c r="B145" s="12"/>
      <c r="C145" s="12"/>
      <c r="D145" s="14"/>
      <c r="E145" s="11" t="s">
        <v>135</v>
      </c>
      <c r="F145" s="12">
        <v>1</v>
      </c>
      <c r="G145" s="19">
        <v>9.73</v>
      </c>
      <c r="H145" s="19">
        <v>0</v>
      </c>
      <c r="I145" s="19">
        <v>2.5</v>
      </c>
      <c r="J145" s="20">
        <f>F145*(G145+ (G145= 0))*(H145+ (H145= 0))*(I145+ (I145= 0))</f>
        <v>24.325000000000003</v>
      </c>
      <c r="K145" s="12"/>
      <c r="L145" s="12"/>
      <c r="M145" s="12"/>
    </row>
    <row r="146" spans="1:13" x14ac:dyDescent="0.25">
      <c r="A146" s="12"/>
      <c r="B146" s="12"/>
      <c r="C146" s="12"/>
      <c r="D146" s="14"/>
      <c r="E146" s="11" t="s">
        <v>128</v>
      </c>
      <c r="F146" s="12">
        <v>1</v>
      </c>
      <c r="G146" s="19">
        <v>3</v>
      </c>
      <c r="H146" s="19">
        <v>0</v>
      </c>
      <c r="I146" s="19">
        <v>2.5</v>
      </c>
      <c r="J146" s="20">
        <f>F146*(G146+ (G146= 0))*(H146+ (H146= 0))*(I146+ (I146= 0))</f>
        <v>7.5</v>
      </c>
      <c r="K146" s="12"/>
      <c r="L146" s="12"/>
      <c r="M146" s="12"/>
    </row>
    <row r="147" spans="1:13" x14ac:dyDescent="0.25">
      <c r="A147" s="12"/>
      <c r="B147" s="12"/>
      <c r="C147" s="12"/>
      <c r="D147" s="14"/>
      <c r="E147" s="11" t="s">
        <v>136</v>
      </c>
      <c r="F147" s="12">
        <v>1</v>
      </c>
      <c r="G147" s="19">
        <v>4.43</v>
      </c>
      <c r="H147" s="19">
        <v>0</v>
      </c>
      <c r="I147" s="19">
        <v>2.5</v>
      </c>
      <c r="J147" s="20">
        <f>F147*(G147+ (G147= 0))*(H147+ (H147= 0))*(I147+ (I147= 0))</f>
        <v>11.074999999999999</v>
      </c>
      <c r="K147" s="12"/>
      <c r="L147" s="12"/>
      <c r="M147" s="12"/>
    </row>
    <row r="148" spans="1:13" x14ac:dyDescent="0.25">
      <c r="A148" s="12"/>
      <c r="B148" s="12"/>
      <c r="C148" s="12"/>
      <c r="D148" s="14"/>
      <c r="E148" s="11" t="s">
        <v>137</v>
      </c>
      <c r="F148" s="12">
        <v>1</v>
      </c>
      <c r="G148" s="19">
        <v>4.04</v>
      </c>
      <c r="H148" s="19">
        <v>0</v>
      </c>
      <c r="I148" s="19">
        <v>2.5</v>
      </c>
      <c r="J148" s="20">
        <f>F148*(G148+ (G148= 0))*(H148+ (H148= 0))*(I148+ (I148= 0))</f>
        <v>10.1</v>
      </c>
      <c r="K148" s="12"/>
      <c r="L148" s="12"/>
      <c r="M148" s="12"/>
    </row>
    <row r="149" spans="1:13" x14ac:dyDescent="0.25">
      <c r="A149" s="12"/>
      <c r="B149" s="12"/>
      <c r="C149" s="12"/>
      <c r="D149" s="14"/>
      <c r="E149" s="11" t="s">
        <v>138</v>
      </c>
      <c r="F149" s="12">
        <v>1</v>
      </c>
      <c r="G149" s="19">
        <v>8.24</v>
      </c>
      <c r="H149" s="19">
        <v>0</v>
      </c>
      <c r="I149" s="19">
        <v>2.5</v>
      </c>
      <c r="J149" s="20">
        <f>F149*(G149+ (G149= 0))*(H149+ (H149= 0))*(I149+ (I149= 0))</f>
        <v>20.6</v>
      </c>
      <c r="K149" s="12"/>
      <c r="L149" s="12"/>
      <c r="M149" s="12"/>
    </row>
    <row r="150" spans="1:13" x14ac:dyDescent="0.25">
      <c r="A150" s="12"/>
      <c r="B150" s="12"/>
      <c r="C150" s="12"/>
      <c r="D150" s="14"/>
      <c r="E150" s="12"/>
      <c r="F150" s="12"/>
      <c r="G150" s="12"/>
      <c r="H150" s="12"/>
      <c r="I150" s="12"/>
      <c r="J150" s="16" t="s">
        <v>139</v>
      </c>
      <c r="K150" s="10">
        <f>SUM(J145:J149)</f>
        <v>73.600000000000009</v>
      </c>
      <c r="L150" s="15">
        <v>6.79</v>
      </c>
      <c r="M150" s="10">
        <f>ROUND(L150*K150,2)</f>
        <v>499.74</v>
      </c>
    </row>
    <row r="151" spans="1:13" ht="0.95" customHeight="1" x14ac:dyDescent="0.25">
      <c r="A151" s="17"/>
      <c r="B151" s="17"/>
      <c r="C151" s="17"/>
      <c r="D151" s="26"/>
      <c r="E151" s="17"/>
      <c r="F151" s="17"/>
      <c r="G151" s="17"/>
      <c r="H151" s="17"/>
      <c r="I151" s="17"/>
      <c r="J151" s="17"/>
      <c r="K151" s="17"/>
      <c r="L151" s="17"/>
      <c r="M151" s="17"/>
    </row>
    <row r="152" spans="1:13" x14ac:dyDescent="0.25">
      <c r="A152" s="11" t="s">
        <v>140</v>
      </c>
      <c r="B152" s="11" t="s">
        <v>20</v>
      </c>
      <c r="C152" s="11" t="s">
        <v>6</v>
      </c>
      <c r="D152" s="25" t="s">
        <v>141</v>
      </c>
      <c r="E152" s="12"/>
      <c r="F152" s="12"/>
      <c r="G152" s="12"/>
      <c r="H152" s="12"/>
      <c r="I152" s="12"/>
      <c r="J152" s="12"/>
      <c r="K152" s="13">
        <f>K155</f>
        <v>1</v>
      </c>
      <c r="L152" s="13">
        <f>L155</f>
        <v>435.88</v>
      </c>
      <c r="M152" s="13">
        <f>M155</f>
        <v>435.88</v>
      </c>
    </row>
    <row r="153" spans="1:13" ht="191.25" x14ac:dyDescent="0.25">
      <c r="A153" s="12"/>
      <c r="B153" s="12"/>
      <c r="C153" s="12"/>
      <c r="D153" s="14" t="s">
        <v>142</v>
      </c>
      <c r="E153" s="12"/>
      <c r="F153" s="12"/>
      <c r="G153" s="12"/>
      <c r="H153" s="12"/>
      <c r="I153" s="12"/>
      <c r="J153" s="12"/>
      <c r="K153" s="12"/>
      <c r="L153" s="12"/>
      <c r="M153" s="12"/>
    </row>
    <row r="154" spans="1:13" x14ac:dyDescent="0.25">
      <c r="A154" s="12"/>
      <c r="B154" s="12"/>
      <c r="C154" s="12"/>
      <c r="D154" s="14"/>
      <c r="E154" s="11" t="s">
        <v>66</v>
      </c>
      <c r="F154" s="12">
        <v>1</v>
      </c>
      <c r="G154" s="15">
        <v>0</v>
      </c>
      <c r="H154" s="15">
        <v>0</v>
      </c>
      <c r="I154" s="15">
        <v>0</v>
      </c>
      <c r="J154" s="13">
        <f>F154*(G154+ (G154= 0))*(H154+ (H154= 0))*(I154+ (I154= 0))</f>
        <v>1</v>
      </c>
      <c r="K154" s="12"/>
      <c r="L154" s="12"/>
      <c r="M154" s="12"/>
    </row>
    <row r="155" spans="1:13" x14ac:dyDescent="0.25">
      <c r="A155" s="12"/>
      <c r="B155" s="12"/>
      <c r="C155" s="12"/>
      <c r="D155" s="14"/>
      <c r="E155" s="12"/>
      <c r="F155" s="12"/>
      <c r="G155" s="12"/>
      <c r="H155" s="12"/>
      <c r="I155" s="12"/>
      <c r="J155" s="16" t="s">
        <v>143</v>
      </c>
      <c r="K155" s="10">
        <f>SUM(J154:J154)</f>
        <v>1</v>
      </c>
      <c r="L155" s="15">
        <v>435.88</v>
      </c>
      <c r="M155" s="10">
        <f>ROUND(L155*K155,2)</f>
        <v>435.88</v>
      </c>
    </row>
    <row r="156" spans="1:13" ht="0.95" customHeight="1" x14ac:dyDescent="0.25">
      <c r="A156" s="17"/>
      <c r="B156" s="17"/>
      <c r="C156" s="17"/>
      <c r="D156" s="26"/>
      <c r="E156" s="17"/>
      <c r="F156" s="17"/>
      <c r="G156" s="17"/>
      <c r="H156" s="17"/>
      <c r="I156" s="17"/>
      <c r="J156" s="17"/>
      <c r="K156" s="17"/>
      <c r="L156" s="17"/>
      <c r="M156" s="17"/>
    </row>
    <row r="157" spans="1:13" x14ac:dyDescent="0.25">
      <c r="A157" s="12"/>
      <c r="B157" s="12"/>
      <c r="C157" s="12"/>
      <c r="D157" s="14"/>
      <c r="E157" s="12"/>
      <c r="F157" s="12"/>
      <c r="G157" s="12"/>
      <c r="H157" s="12"/>
      <c r="I157" s="12"/>
      <c r="J157" s="16" t="s">
        <v>144</v>
      </c>
      <c r="K157" s="18">
        <v>1</v>
      </c>
      <c r="L157" s="10">
        <f>M141+M150+M155</f>
        <v>2181.04</v>
      </c>
      <c r="M157" s="10">
        <f>ROUND(L157*K157,2)</f>
        <v>2181.04</v>
      </c>
    </row>
    <row r="158" spans="1:13" ht="0.95" customHeight="1" x14ac:dyDescent="0.25">
      <c r="A158" s="17"/>
      <c r="B158" s="17"/>
      <c r="C158" s="17"/>
      <c r="D158" s="26"/>
      <c r="E158" s="17"/>
      <c r="F158" s="17"/>
      <c r="G158" s="17"/>
      <c r="H158" s="17"/>
      <c r="I158" s="17"/>
      <c r="J158" s="17"/>
      <c r="K158" s="17"/>
      <c r="L158" s="17"/>
      <c r="M158" s="17"/>
    </row>
    <row r="159" spans="1:13" x14ac:dyDescent="0.25">
      <c r="A159" s="7" t="s">
        <v>145</v>
      </c>
      <c r="B159" s="7" t="s">
        <v>17</v>
      </c>
      <c r="C159" s="7" t="s">
        <v>6</v>
      </c>
      <c r="D159" s="24" t="s">
        <v>146</v>
      </c>
      <c r="E159" s="8"/>
      <c r="F159" s="8"/>
      <c r="G159" s="8"/>
      <c r="H159" s="8"/>
      <c r="I159" s="8"/>
      <c r="J159" s="8"/>
      <c r="K159" s="9">
        <f>K282</f>
        <v>1</v>
      </c>
      <c r="L159" s="10">
        <f>L282</f>
        <v>3921.1299999999997</v>
      </c>
      <c r="M159" s="10">
        <f>M282</f>
        <v>3921.13</v>
      </c>
    </row>
    <row r="160" spans="1:13" x14ac:dyDescent="0.25">
      <c r="A160" s="21" t="s">
        <v>147</v>
      </c>
      <c r="B160" s="21" t="s">
        <v>17</v>
      </c>
      <c r="C160" s="21" t="s">
        <v>6</v>
      </c>
      <c r="D160" s="27" t="s">
        <v>148</v>
      </c>
      <c r="E160" s="22"/>
      <c r="F160" s="22"/>
      <c r="G160" s="22"/>
      <c r="H160" s="22"/>
      <c r="I160" s="22"/>
      <c r="J160" s="22"/>
      <c r="K160" s="10">
        <f>K209</f>
        <v>1</v>
      </c>
      <c r="L160" s="10">
        <f>L209</f>
        <v>766.72</v>
      </c>
      <c r="M160" s="10">
        <f>M209</f>
        <v>766.72</v>
      </c>
    </row>
    <row r="161" spans="1:13" x14ac:dyDescent="0.25">
      <c r="A161" s="21" t="s">
        <v>149</v>
      </c>
      <c r="B161" s="21" t="s">
        <v>17</v>
      </c>
      <c r="C161" s="21" t="s">
        <v>6</v>
      </c>
      <c r="D161" s="27" t="s">
        <v>150</v>
      </c>
      <c r="E161" s="22"/>
      <c r="F161" s="22"/>
      <c r="G161" s="22"/>
      <c r="H161" s="22"/>
      <c r="I161" s="22"/>
      <c r="J161" s="22"/>
      <c r="K161" s="10">
        <f>K188</f>
        <v>1</v>
      </c>
      <c r="L161" s="10">
        <f>L188</f>
        <v>440.09000000000003</v>
      </c>
      <c r="M161" s="10">
        <f>M188</f>
        <v>440.09</v>
      </c>
    </row>
    <row r="162" spans="1:13" ht="180" x14ac:dyDescent="0.25">
      <c r="A162" s="12"/>
      <c r="B162" s="12"/>
      <c r="C162" s="12"/>
      <c r="D162" s="14" t="s">
        <v>151</v>
      </c>
      <c r="E162" s="12"/>
      <c r="F162" s="12"/>
      <c r="G162" s="12"/>
      <c r="H162" s="12"/>
      <c r="I162" s="12"/>
      <c r="J162" s="12"/>
      <c r="K162" s="12"/>
      <c r="L162" s="12"/>
      <c r="M162" s="12"/>
    </row>
    <row r="163" spans="1:13" x14ac:dyDescent="0.25">
      <c r="A163" s="11" t="s">
        <v>152</v>
      </c>
      <c r="B163" s="11" t="s">
        <v>20</v>
      </c>
      <c r="C163" s="11" t="s">
        <v>6</v>
      </c>
      <c r="D163" s="25" t="s">
        <v>153</v>
      </c>
      <c r="E163" s="12"/>
      <c r="F163" s="12"/>
      <c r="G163" s="12"/>
      <c r="H163" s="12"/>
      <c r="I163" s="12"/>
      <c r="J163" s="12"/>
      <c r="K163" s="13">
        <f>K166</f>
        <v>1</v>
      </c>
      <c r="L163" s="13">
        <f>L166</f>
        <v>132.19</v>
      </c>
      <c r="M163" s="13">
        <f>M166</f>
        <v>132.19</v>
      </c>
    </row>
    <row r="164" spans="1:13" ht="180" x14ac:dyDescent="0.25">
      <c r="A164" s="12"/>
      <c r="B164" s="12"/>
      <c r="C164" s="12"/>
      <c r="D164" s="14" t="s">
        <v>154</v>
      </c>
      <c r="E164" s="12"/>
      <c r="F164" s="12"/>
      <c r="G164" s="12"/>
      <c r="H164" s="12"/>
      <c r="I164" s="12"/>
      <c r="J164" s="12"/>
      <c r="K164" s="12"/>
      <c r="L164" s="12"/>
      <c r="M164" s="12"/>
    </row>
    <row r="165" spans="1:13" x14ac:dyDescent="0.25">
      <c r="A165" s="12"/>
      <c r="B165" s="12"/>
      <c r="C165" s="12"/>
      <c r="D165" s="14"/>
      <c r="E165" s="11" t="s">
        <v>155</v>
      </c>
      <c r="F165" s="12">
        <v>1</v>
      </c>
      <c r="G165" s="15">
        <v>0</v>
      </c>
      <c r="H165" s="15">
        <v>0</v>
      </c>
      <c r="I165" s="15">
        <v>0</v>
      </c>
      <c r="J165" s="13">
        <f>F165*(G165+ (G165= 0))*(H165+ (H165= 0))*(I165+ (I165= 0))</f>
        <v>1</v>
      </c>
      <c r="K165" s="12"/>
      <c r="L165" s="12"/>
      <c r="M165" s="12"/>
    </row>
    <row r="166" spans="1:13" x14ac:dyDescent="0.25">
      <c r="A166" s="12"/>
      <c r="B166" s="12"/>
      <c r="C166" s="12"/>
      <c r="D166" s="14"/>
      <c r="E166" s="12"/>
      <c r="F166" s="12"/>
      <c r="G166" s="12"/>
      <c r="H166" s="12"/>
      <c r="I166" s="12"/>
      <c r="J166" s="16" t="s">
        <v>152</v>
      </c>
      <c r="K166" s="10">
        <f>SUM(J165:J165)</f>
        <v>1</v>
      </c>
      <c r="L166" s="15">
        <v>132.19</v>
      </c>
      <c r="M166" s="10">
        <f>ROUND(L166*K166,2)</f>
        <v>132.19</v>
      </c>
    </row>
    <row r="167" spans="1:13" ht="0.95" customHeight="1" x14ac:dyDescent="0.25">
      <c r="A167" s="17"/>
      <c r="B167" s="17"/>
      <c r="C167" s="17"/>
      <c r="D167" s="26"/>
      <c r="E167" s="17"/>
      <c r="F167" s="17"/>
      <c r="G167" s="17"/>
      <c r="H167" s="17"/>
      <c r="I167" s="17"/>
      <c r="J167" s="17"/>
      <c r="K167" s="17"/>
      <c r="L167" s="17"/>
      <c r="M167" s="17"/>
    </row>
    <row r="168" spans="1:13" x14ac:dyDescent="0.25">
      <c r="A168" s="11" t="s">
        <v>156</v>
      </c>
      <c r="B168" s="11" t="s">
        <v>20</v>
      </c>
      <c r="C168" s="11" t="s">
        <v>6</v>
      </c>
      <c r="D168" s="25" t="s">
        <v>157</v>
      </c>
      <c r="E168" s="12"/>
      <c r="F168" s="12"/>
      <c r="G168" s="12"/>
      <c r="H168" s="12"/>
      <c r="I168" s="12"/>
      <c r="J168" s="12"/>
      <c r="K168" s="13">
        <f>K171</f>
        <v>2</v>
      </c>
      <c r="L168" s="13">
        <f>L171</f>
        <v>27.92</v>
      </c>
      <c r="M168" s="13">
        <f>M171</f>
        <v>55.84</v>
      </c>
    </row>
    <row r="169" spans="1:13" ht="135" x14ac:dyDescent="0.25">
      <c r="A169" s="12"/>
      <c r="B169" s="12"/>
      <c r="C169" s="12"/>
      <c r="D169" s="14" t="s">
        <v>158</v>
      </c>
      <c r="E169" s="12"/>
      <c r="F169" s="12"/>
      <c r="G169" s="12"/>
      <c r="H169" s="12"/>
      <c r="I169" s="12"/>
      <c r="J169" s="12"/>
      <c r="K169" s="12"/>
      <c r="L169" s="12"/>
      <c r="M169" s="12"/>
    </row>
    <row r="170" spans="1:13" x14ac:dyDescent="0.25">
      <c r="A170" s="12"/>
      <c r="B170" s="12"/>
      <c r="C170" s="12"/>
      <c r="D170" s="14"/>
      <c r="E170" s="11" t="s">
        <v>159</v>
      </c>
      <c r="F170" s="12">
        <v>2</v>
      </c>
      <c r="G170" s="15">
        <v>0</v>
      </c>
      <c r="H170" s="15">
        <v>0</v>
      </c>
      <c r="I170" s="15">
        <v>0</v>
      </c>
      <c r="J170" s="13">
        <f>F170*(G170+ (G170= 0))*(H170+ (H170= 0))*(I170+ (I170= 0))</f>
        <v>2</v>
      </c>
      <c r="K170" s="12"/>
      <c r="L170" s="12"/>
      <c r="M170" s="12"/>
    </row>
    <row r="171" spans="1:13" x14ac:dyDescent="0.25">
      <c r="A171" s="12"/>
      <c r="B171" s="12"/>
      <c r="C171" s="12"/>
      <c r="D171" s="14"/>
      <c r="E171" s="12"/>
      <c r="F171" s="12"/>
      <c r="G171" s="12"/>
      <c r="H171" s="12"/>
      <c r="I171" s="12"/>
      <c r="J171" s="16" t="s">
        <v>160</v>
      </c>
      <c r="K171" s="10">
        <f>SUM(J170:J170)</f>
        <v>2</v>
      </c>
      <c r="L171" s="15">
        <v>27.92</v>
      </c>
      <c r="M171" s="10">
        <f>ROUND(L171*K171,2)</f>
        <v>55.84</v>
      </c>
    </row>
    <row r="172" spans="1:13" ht="0.95" customHeight="1" x14ac:dyDescent="0.25">
      <c r="A172" s="17"/>
      <c r="B172" s="17"/>
      <c r="C172" s="17"/>
      <c r="D172" s="26"/>
      <c r="E172" s="17"/>
      <c r="F172" s="17"/>
      <c r="G172" s="17"/>
      <c r="H172" s="17"/>
      <c r="I172" s="17"/>
      <c r="J172" s="17"/>
      <c r="K172" s="17"/>
      <c r="L172" s="17"/>
      <c r="M172" s="17"/>
    </row>
    <row r="173" spans="1:13" x14ac:dyDescent="0.25">
      <c r="A173" s="11" t="s">
        <v>161</v>
      </c>
      <c r="B173" s="11" t="s">
        <v>20</v>
      </c>
      <c r="C173" s="11" t="s">
        <v>6</v>
      </c>
      <c r="D173" s="25" t="s">
        <v>162</v>
      </c>
      <c r="E173" s="12"/>
      <c r="F173" s="12"/>
      <c r="G173" s="12"/>
      <c r="H173" s="12"/>
      <c r="I173" s="12"/>
      <c r="J173" s="12"/>
      <c r="K173" s="13">
        <f>K176</f>
        <v>1</v>
      </c>
      <c r="L173" s="13">
        <f>L176</f>
        <v>86.85</v>
      </c>
      <c r="M173" s="13">
        <f>M176</f>
        <v>86.85</v>
      </c>
    </row>
    <row r="174" spans="1:13" ht="135" x14ac:dyDescent="0.25">
      <c r="A174" s="12"/>
      <c r="B174" s="12"/>
      <c r="C174" s="12"/>
      <c r="D174" s="14" t="s">
        <v>163</v>
      </c>
      <c r="E174" s="12"/>
      <c r="F174" s="12"/>
      <c r="G174" s="12"/>
      <c r="H174" s="12"/>
      <c r="I174" s="12"/>
      <c r="J174" s="12"/>
      <c r="K174" s="12"/>
      <c r="L174" s="12"/>
      <c r="M174" s="12"/>
    </row>
    <row r="175" spans="1:13" x14ac:dyDescent="0.25">
      <c r="A175" s="12"/>
      <c r="B175" s="12"/>
      <c r="C175" s="12"/>
      <c r="D175" s="14"/>
      <c r="E175" s="11" t="s">
        <v>164</v>
      </c>
      <c r="F175" s="12">
        <v>1</v>
      </c>
      <c r="G175" s="15">
        <v>0</v>
      </c>
      <c r="H175" s="15">
        <v>0</v>
      </c>
      <c r="I175" s="15">
        <v>0</v>
      </c>
      <c r="J175" s="13">
        <f>F175*(G175+ (G175= 0))*(H175+ (H175= 0))*(I175+ (I175= 0))</f>
        <v>1</v>
      </c>
      <c r="K175" s="12"/>
      <c r="L175" s="12"/>
      <c r="M175" s="12"/>
    </row>
    <row r="176" spans="1:13" x14ac:dyDescent="0.25">
      <c r="A176" s="12"/>
      <c r="B176" s="12"/>
      <c r="C176" s="12"/>
      <c r="D176" s="14"/>
      <c r="E176" s="12"/>
      <c r="F176" s="12"/>
      <c r="G176" s="12"/>
      <c r="H176" s="12"/>
      <c r="I176" s="12"/>
      <c r="J176" s="16" t="s">
        <v>161</v>
      </c>
      <c r="K176" s="10">
        <f>SUM(J175:J175)</f>
        <v>1</v>
      </c>
      <c r="L176" s="15">
        <v>86.85</v>
      </c>
      <c r="M176" s="10">
        <f>ROUND(L176*K176,2)</f>
        <v>86.85</v>
      </c>
    </row>
    <row r="177" spans="1:13" ht="0.95" customHeight="1" x14ac:dyDescent="0.25">
      <c r="A177" s="17"/>
      <c r="B177" s="17"/>
      <c r="C177" s="17"/>
      <c r="D177" s="26"/>
      <c r="E177" s="17"/>
      <c r="F177" s="17"/>
      <c r="G177" s="17"/>
      <c r="H177" s="17"/>
      <c r="I177" s="17"/>
      <c r="J177" s="17"/>
      <c r="K177" s="17"/>
      <c r="L177" s="17"/>
      <c r="M177" s="17"/>
    </row>
    <row r="178" spans="1:13" x14ac:dyDescent="0.25">
      <c r="A178" s="11" t="s">
        <v>165</v>
      </c>
      <c r="B178" s="11" t="s">
        <v>20</v>
      </c>
      <c r="C178" s="11" t="s">
        <v>6</v>
      </c>
      <c r="D178" s="25" t="s">
        <v>166</v>
      </c>
      <c r="E178" s="12"/>
      <c r="F178" s="12"/>
      <c r="G178" s="12"/>
      <c r="H178" s="12"/>
      <c r="I178" s="12"/>
      <c r="J178" s="12"/>
      <c r="K178" s="13">
        <f>K181</f>
        <v>1</v>
      </c>
      <c r="L178" s="13">
        <f>L181</f>
        <v>57.62</v>
      </c>
      <c r="M178" s="13">
        <f>M181</f>
        <v>57.62</v>
      </c>
    </row>
    <row r="179" spans="1:13" ht="112.5" x14ac:dyDescent="0.25">
      <c r="A179" s="12"/>
      <c r="B179" s="12"/>
      <c r="C179" s="12"/>
      <c r="D179" s="14" t="s">
        <v>167</v>
      </c>
      <c r="E179" s="12"/>
      <c r="F179" s="12"/>
      <c r="G179" s="12"/>
      <c r="H179" s="12"/>
      <c r="I179" s="12"/>
      <c r="J179" s="12"/>
      <c r="K179" s="12"/>
      <c r="L179" s="12"/>
      <c r="M179" s="12"/>
    </row>
    <row r="180" spans="1:13" x14ac:dyDescent="0.25">
      <c r="A180" s="12"/>
      <c r="B180" s="12"/>
      <c r="C180" s="12"/>
      <c r="D180" s="14"/>
      <c r="E180" s="11" t="s">
        <v>66</v>
      </c>
      <c r="F180" s="12">
        <v>1</v>
      </c>
      <c r="G180" s="15">
        <v>0</v>
      </c>
      <c r="H180" s="15">
        <v>0</v>
      </c>
      <c r="I180" s="15">
        <v>0</v>
      </c>
      <c r="J180" s="13">
        <f>F180*(G180+ (G180= 0))*(H180+ (H180= 0))*(I180+ (I180= 0))</f>
        <v>1</v>
      </c>
      <c r="K180" s="12"/>
      <c r="L180" s="12"/>
      <c r="M180" s="12"/>
    </row>
    <row r="181" spans="1:13" x14ac:dyDescent="0.25">
      <c r="A181" s="12"/>
      <c r="B181" s="12"/>
      <c r="C181" s="12"/>
      <c r="D181" s="14"/>
      <c r="E181" s="12"/>
      <c r="F181" s="12"/>
      <c r="G181" s="12"/>
      <c r="H181" s="12"/>
      <c r="I181" s="12"/>
      <c r="J181" s="16" t="s">
        <v>168</v>
      </c>
      <c r="K181" s="10">
        <f>SUM(J180:J180)</f>
        <v>1</v>
      </c>
      <c r="L181" s="15">
        <v>57.62</v>
      </c>
      <c r="M181" s="10">
        <f>ROUND(L181*K181,2)</f>
        <v>57.62</v>
      </c>
    </row>
    <row r="182" spans="1:13" ht="0.95" customHeight="1" x14ac:dyDescent="0.25">
      <c r="A182" s="17"/>
      <c r="B182" s="17"/>
      <c r="C182" s="17"/>
      <c r="D182" s="26"/>
      <c r="E182" s="17"/>
      <c r="F182" s="17"/>
      <c r="G182" s="17"/>
      <c r="H182" s="17"/>
      <c r="I182" s="17"/>
      <c r="J182" s="17"/>
      <c r="K182" s="17"/>
      <c r="L182" s="17"/>
      <c r="M182" s="17"/>
    </row>
    <row r="183" spans="1:13" x14ac:dyDescent="0.25">
      <c r="A183" s="11" t="s">
        <v>169</v>
      </c>
      <c r="B183" s="11" t="s">
        <v>20</v>
      </c>
      <c r="C183" s="11" t="s">
        <v>6</v>
      </c>
      <c r="D183" s="25" t="s">
        <v>170</v>
      </c>
      <c r="E183" s="12"/>
      <c r="F183" s="12"/>
      <c r="G183" s="12"/>
      <c r="H183" s="12"/>
      <c r="I183" s="12"/>
      <c r="J183" s="12"/>
      <c r="K183" s="13">
        <f>K186</f>
        <v>1</v>
      </c>
      <c r="L183" s="13">
        <f>L186</f>
        <v>107.59</v>
      </c>
      <c r="M183" s="13">
        <f>M186</f>
        <v>107.59</v>
      </c>
    </row>
    <row r="184" spans="1:13" ht="112.5" x14ac:dyDescent="0.25">
      <c r="A184" s="12"/>
      <c r="B184" s="12"/>
      <c r="C184" s="12"/>
      <c r="D184" s="14" t="s">
        <v>171</v>
      </c>
      <c r="E184" s="12"/>
      <c r="F184" s="12"/>
      <c r="G184" s="12"/>
      <c r="H184" s="12"/>
      <c r="I184" s="12"/>
      <c r="J184" s="12"/>
      <c r="K184" s="12"/>
      <c r="L184" s="12"/>
      <c r="M184" s="12"/>
    </row>
    <row r="185" spans="1:13" x14ac:dyDescent="0.25">
      <c r="A185" s="12"/>
      <c r="B185" s="12"/>
      <c r="C185" s="12"/>
      <c r="D185" s="14"/>
      <c r="E185" s="11" t="s">
        <v>66</v>
      </c>
      <c r="F185" s="12">
        <v>1</v>
      </c>
      <c r="G185" s="15">
        <v>0</v>
      </c>
      <c r="H185" s="15">
        <v>0</v>
      </c>
      <c r="I185" s="15">
        <v>0</v>
      </c>
      <c r="J185" s="13">
        <f>F185*(G185+ (G185= 0))*(H185+ (H185= 0))*(I185+ (I185= 0))</f>
        <v>1</v>
      </c>
      <c r="K185" s="12"/>
      <c r="L185" s="12"/>
      <c r="M185" s="12"/>
    </row>
    <row r="186" spans="1:13" x14ac:dyDescent="0.25">
      <c r="A186" s="12"/>
      <c r="B186" s="12"/>
      <c r="C186" s="12"/>
      <c r="D186" s="14"/>
      <c r="E186" s="12"/>
      <c r="F186" s="12"/>
      <c r="G186" s="12"/>
      <c r="H186" s="12"/>
      <c r="I186" s="12"/>
      <c r="J186" s="16" t="s">
        <v>172</v>
      </c>
      <c r="K186" s="10">
        <f>SUM(J185:J185)</f>
        <v>1</v>
      </c>
      <c r="L186" s="15">
        <v>107.59</v>
      </c>
      <c r="M186" s="10">
        <f>ROUND(L186*K186,2)</f>
        <v>107.59</v>
      </c>
    </row>
    <row r="187" spans="1:13" ht="0.95" customHeight="1" x14ac:dyDescent="0.25">
      <c r="A187" s="17"/>
      <c r="B187" s="17"/>
      <c r="C187" s="17"/>
      <c r="D187" s="26"/>
      <c r="E187" s="17"/>
      <c r="F187" s="17"/>
      <c r="G187" s="17"/>
      <c r="H187" s="17"/>
      <c r="I187" s="17"/>
      <c r="J187" s="17"/>
      <c r="K187" s="17"/>
      <c r="L187" s="17"/>
      <c r="M187" s="17"/>
    </row>
    <row r="188" spans="1:13" x14ac:dyDescent="0.25">
      <c r="A188" s="12"/>
      <c r="B188" s="12"/>
      <c r="C188" s="12"/>
      <c r="D188" s="14"/>
      <c r="E188" s="12"/>
      <c r="F188" s="12"/>
      <c r="G188" s="12"/>
      <c r="H188" s="12"/>
      <c r="I188" s="12"/>
      <c r="J188" s="16" t="s">
        <v>149</v>
      </c>
      <c r="K188" s="15">
        <v>1</v>
      </c>
      <c r="L188" s="10">
        <f>M166+M171+M176+M181+M186</f>
        <v>440.09000000000003</v>
      </c>
      <c r="M188" s="10">
        <f>ROUND(L188*K188,2)</f>
        <v>440.09</v>
      </c>
    </row>
    <row r="189" spans="1:13" ht="0.95" customHeight="1" x14ac:dyDescent="0.25">
      <c r="A189" s="17"/>
      <c r="B189" s="17"/>
      <c r="C189" s="17"/>
      <c r="D189" s="26"/>
      <c r="E189" s="17"/>
      <c r="F189" s="17"/>
      <c r="G189" s="17"/>
      <c r="H189" s="17"/>
      <c r="I189" s="17"/>
      <c r="J189" s="17"/>
      <c r="K189" s="17"/>
      <c r="L189" s="17"/>
      <c r="M189" s="17"/>
    </row>
    <row r="190" spans="1:13" x14ac:dyDescent="0.25">
      <c r="A190" s="21" t="s">
        <v>173</v>
      </c>
      <c r="B190" s="21" t="s">
        <v>17</v>
      </c>
      <c r="C190" s="21" t="s">
        <v>6</v>
      </c>
      <c r="D190" s="27" t="s">
        <v>174</v>
      </c>
      <c r="E190" s="22"/>
      <c r="F190" s="22"/>
      <c r="G190" s="22"/>
      <c r="H190" s="22"/>
      <c r="I190" s="22"/>
      <c r="J190" s="22"/>
      <c r="K190" s="10">
        <f>K207</f>
        <v>1</v>
      </c>
      <c r="L190" s="10">
        <f>L207</f>
        <v>326.63</v>
      </c>
      <c r="M190" s="10">
        <f>M207</f>
        <v>326.63</v>
      </c>
    </row>
    <row r="191" spans="1:13" ht="180" x14ac:dyDescent="0.25">
      <c r="A191" s="12"/>
      <c r="B191" s="12"/>
      <c r="C191" s="12"/>
      <c r="D191" s="14" t="s">
        <v>151</v>
      </c>
      <c r="E191" s="12"/>
      <c r="F191" s="12"/>
      <c r="G191" s="12"/>
      <c r="H191" s="12"/>
      <c r="I191" s="12"/>
      <c r="J191" s="12"/>
      <c r="K191" s="12"/>
      <c r="L191" s="12"/>
      <c r="M191" s="12"/>
    </row>
    <row r="192" spans="1:13" x14ac:dyDescent="0.25">
      <c r="A192" s="11" t="s">
        <v>152</v>
      </c>
      <c r="B192" s="11" t="s">
        <v>20</v>
      </c>
      <c r="C192" s="11" t="s">
        <v>6</v>
      </c>
      <c r="D192" s="25" t="s">
        <v>153</v>
      </c>
      <c r="E192" s="12"/>
      <c r="F192" s="12"/>
      <c r="G192" s="12"/>
      <c r="H192" s="12"/>
      <c r="I192" s="12"/>
      <c r="J192" s="12"/>
      <c r="K192" s="13">
        <f>K195</f>
        <v>1</v>
      </c>
      <c r="L192" s="13">
        <f>L195</f>
        <v>132.19</v>
      </c>
      <c r="M192" s="13">
        <f>M195</f>
        <v>132.19</v>
      </c>
    </row>
    <row r="193" spans="1:13" ht="180" x14ac:dyDescent="0.25">
      <c r="A193" s="12"/>
      <c r="B193" s="12"/>
      <c r="C193" s="12"/>
      <c r="D193" s="14" t="s">
        <v>154</v>
      </c>
      <c r="E193" s="12"/>
      <c r="F193" s="12"/>
      <c r="G193" s="12"/>
      <c r="H193" s="12"/>
      <c r="I193" s="12"/>
      <c r="J193" s="12"/>
      <c r="K193" s="12"/>
      <c r="L193" s="12"/>
      <c r="M193" s="12"/>
    </row>
    <row r="194" spans="1:13" x14ac:dyDescent="0.25">
      <c r="A194" s="12"/>
      <c r="B194" s="12"/>
      <c r="C194" s="12"/>
      <c r="D194" s="14"/>
      <c r="E194" s="11" t="s">
        <v>155</v>
      </c>
      <c r="F194" s="12">
        <v>1</v>
      </c>
      <c r="G194" s="15">
        <v>0</v>
      </c>
      <c r="H194" s="15">
        <v>0</v>
      </c>
      <c r="I194" s="15">
        <v>0</v>
      </c>
      <c r="J194" s="13">
        <f>F194*(G194+ (G194= 0))*(H194+ (H194= 0))*(I194+ (I194= 0))</f>
        <v>1</v>
      </c>
      <c r="K194" s="12"/>
      <c r="L194" s="12"/>
      <c r="M194" s="12"/>
    </row>
    <row r="195" spans="1:13" x14ac:dyDescent="0.25">
      <c r="A195" s="12"/>
      <c r="B195" s="12"/>
      <c r="C195" s="12"/>
      <c r="D195" s="14"/>
      <c r="E195" s="12"/>
      <c r="F195" s="12"/>
      <c r="G195" s="12"/>
      <c r="H195" s="12"/>
      <c r="I195" s="12"/>
      <c r="J195" s="16" t="s">
        <v>152</v>
      </c>
      <c r="K195" s="10">
        <f>SUM(J194:J194)</f>
        <v>1</v>
      </c>
      <c r="L195" s="15">
        <v>132.19</v>
      </c>
      <c r="M195" s="10">
        <f>ROUND(L195*K195,2)</f>
        <v>132.19</v>
      </c>
    </row>
    <row r="196" spans="1:13" ht="0.95" customHeight="1" x14ac:dyDescent="0.25">
      <c r="A196" s="17"/>
      <c r="B196" s="17"/>
      <c r="C196" s="17"/>
      <c r="D196" s="26"/>
      <c r="E196" s="17"/>
      <c r="F196" s="17"/>
      <c r="G196" s="17"/>
      <c r="H196" s="17"/>
      <c r="I196" s="17"/>
      <c r="J196" s="17"/>
      <c r="K196" s="17"/>
      <c r="L196" s="17"/>
      <c r="M196" s="17"/>
    </row>
    <row r="197" spans="1:13" x14ac:dyDescent="0.25">
      <c r="A197" s="11" t="s">
        <v>161</v>
      </c>
      <c r="B197" s="11" t="s">
        <v>20</v>
      </c>
      <c r="C197" s="11" t="s">
        <v>6</v>
      </c>
      <c r="D197" s="25" t="s">
        <v>162</v>
      </c>
      <c r="E197" s="12"/>
      <c r="F197" s="12"/>
      <c r="G197" s="12"/>
      <c r="H197" s="12"/>
      <c r="I197" s="12"/>
      <c r="J197" s="12"/>
      <c r="K197" s="13">
        <f>K200</f>
        <v>1</v>
      </c>
      <c r="L197" s="13">
        <f>L200</f>
        <v>86.85</v>
      </c>
      <c r="M197" s="13">
        <f>M200</f>
        <v>86.85</v>
      </c>
    </row>
    <row r="198" spans="1:13" ht="135" x14ac:dyDescent="0.25">
      <c r="A198" s="12"/>
      <c r="B198" s="12"/>
      <c r="C198" s="12"/>
      <c r="D198" s="14" t="s">
        <v>163</v>
      </c>
      <c r="E198" s="12"/>
      <c r="F198" s="12"/>
      <c r="G198" s="12"/>
      <c r="H198" s="12"/>
      <c r="I198" s="12"/>
      <c r="J198" s="12"/>
      <c r="K198" s="12"/>
      <c r="L198" s="12"/>
      <c r="M198" s="12"/>
    </row>
    <row r="199" spans="1:13" x14ac:dyDescent="0.25">
      <c r="A199" s="12"/>
      <c r="B199" s="12"/>
      <c r="C199" s="12"/>
      <c r="D199" s="14"/>
      <c r="E199" s="11" t="s">
        <v>164</v>
      </c>
      <c r="F199" s="12">
        <v>1</v>
      </c>
      <c r="G199" s="15">
        <v>0</v>
      </c>
      <c r="H199" s="15">
        <v>0</v>
      </c>
      <c r="I199" s="15">
        <v>0</v>
      </c>
      <c r="J199" s="13">
        <f>F199*(G199+ (G199= 0))*(H199+ (H199= 0))*(I199+ (I199= 0))</f>
        <v>1</v>
      </c>
      <c r="K199" s="12"/>
      <c r="L199" s="12"/>
      <c r="M199" s="12"/>
    </row>
    <row r="200" spans="1:13" x14ac:dyDescent="0.25">
      <c r="A200" s="12"/>
      <c r="B200" s="12"/>
      <c r="C200" s="12"/>
      <c r="D200" s="14"/>
      <c r="E200" s="12"/>
      <c r="F200" s="12"/>
      <c r="G200" s="12"/>
      <c r="H200" s="12"/>
      <c r="I200" s="12"/>
      <c r="J200" s="16" t="s">
        <v>161</v>
      </c>
      <c r="K200" s="10">
        <f>SUM(J199:J199)</f>
        <v>1</v>
      </c>
      <c r="L200" s="15">
        <v>86.85</v>
      </c>
      <c r="M200" s="10">
        <f>ROUND(L200*K200,2)</f>
        <v>86.85</v>
      </c>
    </row>
    <row r="201" spans="1:13" ht="0.95" customHeight="1" x14ac:dyDescent="0.25">
      <c r="A201" s="17"/>
      <c r="B201" s="17"/>
      <c r="C201" s="17"/>
      <c r="D201" s="26"/>
      <c r="E201" s="17"/>
      <c r="F201" s="17"/>
      <c r="G201" s="17"/>
      <c r="H201" s="17"/>
      <c r="I201" s="17"/>
      <c r="J201" s="17"/>
      <c r="K201" s="17"/>
      <c r="L201" s="17"/>
      <c r="M201" s="17"/>
    </row>
    <row r="202" spans="1:13" x14ac:dyDescent="0.25">
      <c r="A202" s="11" t="s">
        <v>169</v>
      </c>
      <c r="B202" s="11" t="s">
        <v>20</v>
      </c>
      <c r="C202" s="11" t="s">
        <v>6</v>
      </c>
      <c r="D202" s="25" t="s">
        <v>170</v>
      </c>
      <c r="E202" s="12"/>
      <c r="F202" s="12"/>
      <c r="G202" s="12"/>
      <c r="H202" s="12"/>
      <c r="I202" s="12"/>
      <c r="J202" s="12"/>
      <c r="K202" s="13">
        <f>K205</f>
        <v>1</v>
      </c>
      <c r="L202" s="13">
        <f>L205</f>
        <v>107.59</v>
      </c>
      <c r="M202" s="13">
        <f>M205</f>
        <v>107.59</v>
      </c>
    </row>
    <row r="203" spans="1:13" ht="112.5" x14ac:dyDescent="0.25">
      <c r="A203" s="12"/>
      <c r="B203" s="12"/>
      <c r="C203" s="12"/>
      <c r="D203" s="14" t="s">
        <v>171</v>
      </c>
      <c r="E203" s="12"/>
      <c r="F203" s="12"/>
      <c r="G203" s="12"/>
      <c r="H203" s="12"/>
      <c r="I203" s="12"/>
      <c r="J203" s="12"/>
      <c r="K203" s="12"/>
      <c r="L203" s="12"/>
      <c r="M203" s="12"/>
    </row>
    <row r="204" spans="1:13" x14ac:dyDescent="0.25">
      <c r="A204" s="12"/>
      <c r="B204" s="12"/>
      <c r="C204" s="12"/>
      <c r="D204" s="14"/>
      <c r="E204" s="11" t="s">
        <v>66</v>
      </c>
      <c r="F204" s="12">
        <v>1</v>
      </c>
      <c r="G204" s="15">
        <v>0</v>
      </c>
      <c r="H204" s="15">
        <v>0</v>
      </c>
      <c r="I204" s="15">
        <v>0</v>
      </c>
      <c r="J204" s="13">
        <f>F204*(G204+ (G204= 0))*(H204+ (H204= 0))*(I204+ (I204= 0))</f>
        <v>1</v>
      </c>
      <c r="K204" s="12"/>
      <c r="L204" s="12"/>
      <c r="M204" s="12"/>
    </row>
    <row r="205" spans="1:13" x14ac:dyDescent="0.25">
      <c r="A205" s="12"/>
      <c r="B205" s="12"/>
      <c r="C205" s="12"/>
      <c r="D205" s="14"/>
      <c r="E205" s="12"/>
      <c r="F205" s="12"/>
      <c r="G205" s="12"/>
      <c r="H205" s="12"/>
      <c r="I205" s="12"/>
      <c r="J205" s="16" t="s">
        <v>172</v>
      </c>
      <c r="K205" s="10">
        <f>SUM(J204:J204)</f>
        <v>1</v>
      </c>
      <c r="L205" s="15">
        <v>107.59</v>
      </c>
      <c r="M205" s="10">
        <f>ROUND(L205*K205,2)</f>
        <v>107.59</v>
      </c>
    </row>
    <row r="206" spans="1:13" ht="0.95" customHeight="1" x14ac:dyDescent="0.25">
      <c r="A206" s="17"/>
      <c r="B206" s="17"/>
      <c r="C206" s="17"/>
      <c r="D206" s="26"/>
      <c r="E206" s="17"/>
      <c r="F206" s="17"/>
      <c r="G206" s="17"/>
      <c r="H206" s="17"/>
      <c r="I206" s="17"/>
      <c r="J206" s="17"/>
      <c r="K206" s="17"/>
      <c r="L206" s="17"/>
      <c r="M206" s="17"/>
    </row>
    <row r="207" spans="1:13" x14ac:dyDescent="0.25">
      <c r="A207" s="12"/>
      <c r="B207" s="12"/>
      <c r="C207" s="12"/>
      <c r="D207" s="14"/>
      <c r="E207" s="12"/>
      <c r="F207" s="12"/>
      <c r="G207" s="12"/>
      <c r="H207" s="12"/>
      <c r="I207" s="12"/>
      <c r="J207" s="16" t="s">
        <v>173</v>
      </c>
      <c r="K207" s="15">
        <v>1</v>
      </c>
      <c r="L207" s="10">
        <f>M195+M200+M205</f>
        <v>326.63</v>
      </c>
      <c r="M207" s="10">
        <f>ROUND(L207*K207,2)</f>
        <v>326.63</v>
      </c>
    </row>
    <row r="208" spans="1:13" ht="0.95" customHeight="1" x14ac:dyDescent="0.25">
      <c r="A208" s="17"/>
      <c r="B208" s="17"/>
      <c r="C208" s="17"/>
      <c r="D208" s="26"/>
      <c r="E208" s="17"/>
      <c r="F208" s="17"/>
      <c r="G208" s="17"/>
      <c r="H208" s="17"/>
      <c r="I208" s="17"/>
      <c r="J208" s="17"/>
      <c r="K208" s="17"/>
      <c r="L208" s="17"/>
      <c r="M208" s="17"/>
    </row>
    <row r="209" spans="1:13" x14ac:dyDescent="0.25">
      <c r="A209" s="12"/>
      <c r="B209" s="12"/>
      <c r="C209" s="12"/>
      <c r="D209" s="14"/>
      <c r="E209" s="12"/>
      <c r="F209" s="12"/>
      <c r="G209" s="12"/>
      <c r="H209" s="12"/>
      <c r="I209" s="12"/>
      <c r="J209" s="16" t="s">
        <v>175</v>
      </c>
      <c r="K209" s="15">
        <v>1</v>
      </c>
      <c r="L209" s="10">
        <f>M188+M207</f>
        <v>766.72</v>
      </c>
      <c r="M209" s="10">
        <f>ROUND(L209*K209,2)</f>
        <v>766.72</v>
      </c>
    </row>
    <row r="210" spans="1:13" ht="0.95" customHeight="1" x14ac:dyDescent="0.25">
      <c r="A210" s="17"/>
      <c r="B210" s="17"/>
      <c r="C210" s="17"/>
      <c r="D210" s="26"/>
      <c r="E210" s="17"/>
      <c r="F210" s="17"/>
      <c r="G210" s="17"/>
      <c r="H210" s="17"/>
      <c r="I210" s="17"/>
      <c r="J210" s="17"/>
      <c r="K210" s="17"/>
      <c r="L210" s="17"/>
      <c r="M210" s="17"/>
    </row>
    <row r="211" spans="1:13" x14ac:dyDescent="0.25">
      <c r="A211" s="21" t="s">
        <v>176</v>
      </c>
      <c r="B211" s="21" t="s">
        <v>17</v>
      </c>
      <c r="C211" s="21" t="s">
        <v>6</v>
      </c>
      <c r="D211" s="27" t="s">
        <v>177</v>
      </c>
      <c r="E211" s="22"/>
      <c r="F211" s="22"/>
      <c r="G211" s="22"/>
      <c r="H211" s="22"/>
      <c r="I211" s="22"/>
      <c r="J211" s="22"/>
      <c r="K211" s="10">
        <f>K257</f>
        <v>1</v>
      </c>
      <c r="L211" s="10">
        <f>L257</f>
        <v>1847.6</v>
      </c>
      <c r="M211" s="10">
        <f>M257</f>
        <v>1847.6</v>
      </c>
    </row>
    <row r="212" spans="1:13" x14ac:dyDescent="0.25">
      <c r="A212" s="11" t="s">
        <v>178</v>
      </c>
      <c r="B212" s="11" t="s">
        <v>20</v>
      </c>
      <c r="C212" s="11" t="s">
        <v>6</v>
      </c>
      <c r="D212" s="25" t="s">
        <v>179</v>
      </c>
      <c r="E212" s="12"/>
      <c r="F212" s="12"/>
      <c r="G212" s="12"/>
      <c r="H212" s="12"/>
      <c r="I212" s="12"/>
      <c r="J212" s="12"/>
      <c r="K212" s="13">
        <f>K215</f>
        <v>2</v>
      </c>
      <c r="L212" s="13">
        <f>L215</f>
        <v>76.06</v>
      </c>
      <c r="M212" s="13">
        <f>M215</f>
        <v>152.12</v>
      </c>
    </row>
    <row r="213" spans="1:13" ht="247.5" x14ac:dyDescent="0.25">
      <c r="A213" s="12"/>
      <c r="B213" s="12"/>
      <c r="C213" s="12"/>
      <c r="D213" s="14" t="s">
        <v>180</v>
      </c>
      <c r="E213" s="12"/>
      <c r="F213" s="12"/>
      <c r="G213" s="12"/>
      <c r="H213" s="12"/>
      <c r="I213" s="12"/>
      <c r="J213" s="12"/>
      <c r="K213" s="12"/>
      <c r="L213" s="12"/>
      <c r="M213" s="12"/>
    </row>
    <row r="214" spans="1:13" x14ac:dyDescent="0.25">
      <c r="A214" s="12"/>
      <c r="B214" s="12"/>
      <c r="C214" s="12"/>
      <c r="D214" s="14"/>
      <c r="E214" s="11" t="s">
        <v>52</v>
      </c>
      <c r="F214" s="12">
        <v>2</v>
      </c>
      <c r="G214" s="15">
        <v>0</v>
      </c>
      <c r="H214" s="15">
        <v>0</v>
      </c>
      <c r="I214" s="15">
        <v>0</v>
      </c>
      <c r="J214" s="13">
        <f>F214*(G214+ (G214= 0))*(H214+ (H214= 0))*(I214+ (I214= 0))</f>
        <v>2</v>
      </c>
      <c r="K214" s="12"/>
      <c r="L214" s="12"/>
      <c r="M214" s="12"/>
    </row>
    <row r="215" spans="1:13" x14ac:dyDescent="0.25">
      <c r="A215" s="12"/>
      <c r="B215" s="12"/>
      <c r="C215" s="12"/>
      <c r="D215" s="14"/>
      <c r="E215" s="12"/>
      <c r="F215" s="12"/>
      <c r="G215" s="12"/>
      <c r="H215" s="12"/>
      <c r="I215" s="12"/>
      <c r="J215" s="16" t="s">
        <v>181</v>
      </c>
      <c r="K215" s="10">
        <f>SUM(J214:J214)</f>
        <v>2</v>
      </c>
      <c r="L215" s="15">
        <v>76.06</v>
      </c>
      <c r="M215" s="10">
        <f>ROUND(L215*K215,2)</f>
        <v>152.12</v>
      </c>
    </row>
    <row r="216" spans="1:13" ht="0.95" customHeight="1" x14ac:dyDescent="0.25">
      <c r="A216" s="17"/>
      <c r="B216" s="17"/>
      <c r="C216" s="17"/>
      <c r="D216" s="26"/>
      <c r="E216" s="17"/>
      <c r="F216" s="17"/>
      <c r="G216" s="17"/>
      <c r="H216" s="17"/>
      <c r="I216" s="17"/>
      <c r="J216" s="17"/>
      <c r="K216" s="17"/>
      <c r="L216" s="17"/>
      <c r="M216" s="17"/>
    </row>
    <row r="217" spans="1:13" x14ac:dyDescent="0.25">
      <c r="A217" s="11" t="s">
        <v>182</v>
      </c>
      <c r="B217" s="11" t="s">
        <v>20</v>
      </c>
      <c r="C217" s="11" t="s">
        <v>6</v>
      </c>
      <c r="D217" s="25" t="s">
        <v>183</v>
      </c>
      <c r="E217" s="12"/>
      <c r="F217" s="12"/>
      <c r="G217" s="12"/>
      <c r="H217" s="12"/>
      <c r="I217" s="12"/>
      <c r="J217" s="12"/>
      <c r="K217" s="13">
        <f>K220</f>
        <v>2</v>
      </c>
      <c r="L217" s="13">
        <f>L220</f>
        <v>76.06</v>
      </c>
      <c r="M217" s="13">
        <f>M220</f>
        <v>152.12</v>
      </c>
    </row>
    <row r="218" spans="1:13" ht="258.75" x14ac:dyDescent="0.25">
      <c r="A218" s="12"/>
      <c r="B218" s="12"/>
      <c r="C218" s="12"/>
      <c r="D218" s="14" t="s">
        <v>184</v>
      </c>
      <c r="E218" s="12"/>
      <c r="F218" s="12"/>
      <c r="G218" s="12"/>
      <c r="H218" s="12"/>
      <c r="I218" s="12"/>
      <c r="J218" s="12"/>
      <c r="K218" s="12"/>
      <c r="L218" s="12"/>
      <c r="M218" s="12"/>
    </row>
    <row r="219" spans="1:13" x14ac:dyDescent="0.25">
      <c r="A219" s="12"/>
      <c r="B219" s="12"/>
      <c r="C219" s="12"/>
      <c r="D219" s="14"/>
      <c r="E219" s="11" t="s">
        <v>66</v>
      </c>
      <c r="F219" s="12">
        <v>2</v>
      </c>
      <c r="G219" s="15">
        <v>0</v>
      </c>
      <c r="H219" s="15">
        <v>0</v>
      </c>
      <c r="I219" s="15">
        <v>0</v>
      </c>
      <c r="J219" s="13">
        <f>F219*(G219+ (G219= 0))*(H219+ (H219= 0))*(I219+ (I219= 0))</f>
        <v>2</v>
      </c>
      <c r="K219" s="12"/>
      <c r="L219" s="12"/>
      <c r="M219" s="12"/>
    </row>
    <row r="220" spans="1:13" x14ac:dyDescent="0.25">
      <c r="A220" s="12"/>
      <c r="B220" s="12"/>
      <c r="C220" s="12"/>
      <c r="D220" s="14"/>
      <c r="E220" s="12"/>
      <c r="F220" s="12"/>
      <c r="G220" s="12"/>
      <c r="H220" s="12"/>
      <c r="I220" s="12"/>
      <c r="J220" s="16" t="s">
        <v>185</v>
      </c>
      <c r="K220" s="10">
        <f>SUM(J219:J219)</f>
        <v>2</v>
      </c>
      <c r="L220" s="15">
        <v>76.06</v>
      </c>
      <c r="M220" s="10">
        <f>ROUND(L220*K220,2)</f>
        <v>152.12</v>
      </c>
    </row>
    <row r="221" spans="1:13" ht="0.95" customHeight="1" x14ac:dyDescent="0.25">
      <c r="A221" s="17"/>
      <c r="B221" s="17"/>
      <c r="C221" s="17"/>
      <c r="D221" s="26"/>
      <c r="E221" s="17"/>
      <c r="F221" s="17"/>
      <c r="G221" s="17"/>
      <c r="H221" s="17"/>
      <c r="I221" s="17"/>
      <c r="J221" s="17"/>
      <c r="K221" s="17"/>
      <c r="L221" s="17"/>
      <c r="M221" s="17"/>
    </row>
    <row r="222" spans="1:13" x14ac:dyDescent="0.25">
      <c r="A222" s="11" t="s">
        <v>186</v>
      </c>
      <c r="B222" s="11" t="s">
        <v>20</v>
      </c>
      <c r="C222" s="11" t="s">
        <v>188</v>
      </c>
      <c r="D222" s="25" t="s">
        <v>187</v>
      </c>
      <c r="E222" s="12"/>
      <c r="F222" s="12"/>
      <c r="G222" s="12"/>
      <c r="H222" s="12"/>
      <c r="I222" s="12"/>
      <c r="J222" s="12"/>
      <c r="K222" s="13">
        <f>K226</f>
        <v>22</v>
      </c>
      <c r="L222" s="13">
        <f>L226</f>
        <v>2.71</v>
      </c>
      <c r="M222" s="13">
        <f>M226</f>
        <v>59.62</v>
      </c>
    </row>
    <row r="223" spans="1:13" ht="135" x14ac:dyDescent="0.25">
      <c r="A223" s="12"/>
      <c r="B223" s="12"/>
      <c r="C223" s="12"/>
      <c r="D223" s="14" t="s">
        <v>189</v>
      </c>
      <c r="E223" s="12"/>
      <c r="F223" s="12"/>
      <c r="G223" s="12"/>
      <c r="H223" s="12"/>
      <c r="I223" s="12"/>
      <c r="J223" s="12"/>
      <c r="K223" s="12"/>
      <c r="L223" s="12"/>
      <c r="M223" s="12"/>
    </row>
    <row r="224" spans="1:13" x14ac:dyDescent="0.25">
      <c r="A224" s="12"/>
      <c r="B224" s="12"/>
      <c r="C224" s="12"/>
      <c r="D224" s="14"/>
      <c r="E224" s="11" t="s">
        <v>190</v>
      </c>
      <c r="F224" s="12">
        <v>1</v>
      </c>
      <c r="G224" s="15">
        <v>12</v>
      </c>
      <c r="H224" s="15">
        <v>0</v>
      </c>
      <c r="I224" s="15">
        <v>0</v>
      </c>
      <c r="J224" s="13">
        <f>F224*(G224+ (G224= 0))*(H224+ (H224= 0))*(I224+ (I224= 0))</f>
        <v>12</v>
      </c>
      <c r="K224" s="12"/>
      <c r="L224" s="12"/>
      <c r="M224" s="12"/>
    </row>
    <row r="225" spans="1:13" x14ac:dyDescent="0.25">
      <c r="A225" s="12"/>
      <c r="B225" s="12"/>
      <c r="C225" s="12"/>
      <c r="D225" s="14"/>
      <c r="E225" s="11" t="s">
        <v>191</v>
      </c>
      <c r="F225" s="12">
        <v>1</v>
      </c>
      <c r="G225" s="15">
        <v>10</v>
      </c>
      <c r="H225" s="15">
        <v>0</v>
      </c>
      <c r="I225" s="15">
        <v>0</v>
      </c>
      <c r="J225" s="13">
        <f>F225*(G225+ (G225= 0))*(H225+ (H225= 0))*(I225+ (I225= 0))</f>
        <v>10</v>
      </c>
      <c r="K225" s="12"/>
      <c r="L225" s="12"/>
      <c r="M225" s="12"/>
    </row>
    <row r="226" spans="1:13" x14ac:dyDescent="0.25">
      <c r="A226" s="12"/>
      <c r="B226" s="12"/>
      <c r="C226" s="12"/>
      <c r="D226" s="14"/>
      <c r="E226" s="12"/>
      <c r="F226" s="12"/>
      <c r="G226" s="12"/>
      <c r="H226" s="12"/>
      <c r="I226" s="12"/>
      <c r="J226" s="16" t="s">
        <v>192</v>
      </c>
      <c r="K226" s="10">
        <f>SUM(J224:J225)</f>
        <v>22</v>
      </c>
      <c r="L226" s="15">
        <v>2.71</v>
      </c>
      <c r="M226" s="10">
        <f>ROUND(L226*K226,2)</f>
        <v>59.62</v>
      </c>
    </row>
    <row r="227" spans="1:13" ht="0.95" customHeight="1" x14ac:dyDescent="0.25">
      <c r="A227" s="17"/>
      <c r="B227" s="17"/>
      <c r="C227" s="17"/>
      <c r="D227" s="26"/>
      <c r="E227" s="17"/>
      <c r="F227" s="17"/>
      <c r="G227" s="17"/>
      <c r="H227" s="17"/>
      <c r="I227" s="17"/>
      <c r="J227" s="17"/>
      <c r="K227" s="17"/>
      <c r="L227" s="17"/>
      <c r="M227" s="17"/>
    </row>
    <row r="228" spans="1:13" x14ac:dyDescent="0.25">
      <c r="A228" s="11" t="s">
        <v>193</v>
      </c>
      <c r="B228" s="11" t="s">
        <v>20</v>
      </c>
      <c r="C228" s="11" t="s">
        <v>188</v>
      </c>
      <c r="D228" s="25" t="s">
        <v>194</v>
      </c>
      <c r="E228" s="12"/>
      <c r="F228" s="12"/>
      <c r="G228" s="12"/>
      <c r="H228" s="12"/>
      <c r="I228" s="12"/>
      <c r="J228" s="12"/>
      <c r="K228" s="13">
        <f>K232</f>
        <v>45</v>
      </c>
      <c r="L228" s="13">
        <f>L232</f>
        <v>16.63</v>
      </c>
      <c r="M228" s="13">
        <f>M232</f>
        <v>748.35</v>
      </c>
    </row>
    <row r="229" spans="1:13" ht="123.75" x14ac:dyDescent="0.25">
      <c r="A229" s="12"/>
      <c r="B229" s="12"/>
      <c r="C229" s="12"/>
      <c r="D229" s="14" t="s">
        <v>195</v>
      </c>
      <c r="E229" s="12"/>
      <c r="F229" s="12"/>
      <c r="G229" s="12"/>
      <c r="H229" s="12"/>
      <c r="I229" s="12"/>
      <c r="J229" s="12"/>
      <c r="K229" s="12"/>
      <c r="L229" s="12"/>
      <c r="M229" s="12"/>
    </row>
    <row r="230" spans="1:13" x14ac:dyDescent="0.25">
      <c r="A230" s="12"/>
      <c r="B230" s="12"/>
      <c r="C230" s="12"/>
      <c r="D230" s="14"/>
      <c r="E230" s="11" t="s">
        <v>196</v>
      </c>
      <c r="F230" s="12">
        <v>1</v>
      </c>
      <c r="G230" s="15">
        <v>15</v>
      </c>
      <c r="H230" s="15">
        <v>0</v>
      </c>
      <c r="I230" s="15">
        <v>0</v>
      </c>
      <c r="J230" s="13">
        <f>F230*(G230+ (G230= 0))*(H230+ (H230= 0))*(I230+ (I230= 0))</f>
        <v>15</v>
      </c>
      <c r="K230" s="12"/>
      <c r="L230" s="12"/>
      <c r="M230" s="12"/>
    </row>
    <row r="231" spans="1:13" x14ac:dyDescent="0.25">
      <c r="A231" s="12"/>
      <c r="B231" s="12"/>
      <c r="C231" s="12"/>
      <c r="D231" s="14"/>
      <c r="E231" s="11" t="s">
        <v>197</v>
      </c>
      <c r="F231" s="12">
        <v>1</v>
      </c>
      <c r="G231" s="15">
        <v>30</v>
      </c>
      <c r="H231" s="15">
        <v>0</v>
      </c>
      <c r="I231" s="15">
        <v>0</v>
      </c>
      <c r="J231" s="13">
        <f>F231*(G231+ (G231= 0))*(H231+ (H231= 0))*(I231+ (I231= 0))</f>
        <v>30</v>
      </c>
      <c r="K231" s="12"/>
      <c r="L231" s="12"/>
      <c r="M231" s="12"/>
    </row>
    <row r="232" spans="1:13" x14ac:dyDescent="0.25">
      <c r="A232" s="12"/>
      <c r="B232" s="12"/>
      <c r="C232" s="12"/>
      <c r="D232" s="14"/>
      <c r="E232" s="12"/>
      <c r="F232" s="12"/>
      <c r="G232" s="12"/>
      <c r="H232" s="12"/>
      <c r="I232" s="12"/>
      <c r="J232" s="16" t="s">
        <v>198</v>
      </c>
      <c r="K232" s="10">
        <f>SUM(J230:J231)</f>
        <v>45</v>
      </c>
      <c r="L232" s="15">
        <v>16.63</v>
      </c>
      <c r="M232" s="10">
        <f>ROUND(L232*K232,2)</f>
        <v>748.35</v>
      </c>
    </row>
    <row r="233" spans="1:13" ht="0.95" customHeight="1" x14ac:dyDescent="0.25">
      <c r="A233" s="17"/>
      <c r="B233" s="17"/>
      <c r="C233" s="17"/>
      <c r="D233" s="26"/>
      <c r="E233" s="17"/>
      <c r="F233" s="17"/>
      <c r="G233" s="17"/>
      <c r="H233" s="17"/>
      <c r="I233" s="17"/>
      <c r="J233" s="17"/>
      <c r="K233" s="17"/>
      <c r="L233" s="17"/>
      <c r="M233" s="17"/>
    </row>
    <row r="234" spans="1:13" x14ac:dyDescent="0.25">
      <c r="A234" s="11" t="s">
        <v>199</v>
      </c>
      <c r="B234" s="11" t="s">
        <v>20</v>
      </c>
      <c r="C234" s="11" t="s">
        <v>188</v>
      </c>
      <c r="D234" s="25" t="s">
        <v>200</v>
      </c>
      <c r="E234" s="12"/>
      <c r="F234" s="12"/>
      <c r="G234" s="12"/>
      <c r="H234" s="12"/>
      <c r="I234" s="12"/>
      <c r="J234" s="12"/>
      <c r="K234" s="13">
        <f>K238</f>
        <v>10</v>
      </c>
      <c r="L234" s="13">
        <f>L238</f>
        <v>2.2999999999999998</v>
      </c>
      <c r="M234" s="13">
        <f>M238</f>
        <v>23</v>
      </c>
    </row>
    <row r="235" spans="1:13" ht="78.75" x14ac:dyDescent="0.25">
      <c r="A235" s="12"/>
      <c r="B235" s="12"/>
      <c r="C235" s="12"/>
      <c r="D235" s="14" t="s">
        <v>201</v>
      </c>
      <c r="E235" s="12"/>
      <c r="F235" s="12"/>
      <c r="G235" s="12"/>
      <c r="H235" s="12"/>
      <c r="I235" s="12"/>
      <c r="J235" s="12"/>
      <c r="K235" s="12"/>
      <c r="L235" s="12"/>
      <c r="M235" s="12"/>
    </row>
    <row r="236" spans="1:13" x14ac:dyDescent="0.25">
      <c r="A236" s="12"/>
      <c r="B236" s="12"/>
      <c r="C236" s="12"/>
      <c r="D236" s="14"/>
      <c r="E236" s="11" t="s">
        <v>202</v>
      </c>
      <c r="F236" s="12">
        <v>1</v>
      </c>
      <c r="G236" s="15">
        <v>5</v>
      </c>
      <c r="H236" s="15">
        <v>0</v>
      </c>
      <c r="I236" s="15">
        <v>0</v>
      </c>
      <c r="J236" s="13">
        <f>F236*(G236+ (G236= 0))*(H236+ (H236= 0))*(I236+ (I236= 0))</f>
        <v>5</v>
      </c>
      <c r="K236" s="12"/>
      <c r="L236" s="12"/>
      <c r="M236" s="12"/>
    </row>
    <row r="237" spans="1:13" x14ac:dyDescent="0.25">
      <c r="A237" s="12"/>
      <c r="B237" s="12"/>
      <c r="C237" s="12"/>
      <c r="D237" s="14"/>
      <c r="E237" s="11" t="s">
        <v>203</v>
      </c>
      <c r="F237" s="12">
        <v>1</v>
      </c>
      <c r="G237" s="15">
        <v>5</v>
      </c>
      <c r="H237" s="15">
        <v>0</v>
      </c>
      <c r="I237" s="15">
        <v>0</v>
      </c>
      <c r="J237" s="13">
        <f>F237*(G237+ (G237= 0))*(H237+ (H237= 0))*(I237+ (I237= 0))</f>
        <v>5</v>
      </c>
      <c r="K237" s="12"/>
      <c r="L237" s="12"/>
      <c r="M237" s="12"/>
    </row>
    <row r="238" spans="1:13" x14ac:dyDescent="0.25">
      <c r="A238" s="12"/>
      <c r="B238" s="12"/>
      <c r="C238" s="12"/>
      <c r="D238" s="14"/>
      <c r="E238" s="12"/>
      <c r="F238" s="12"/>
      <c r="G238" s="12"/>
      <c r="H238" s="12"/>
      <c r="I238" s="12"/>
      <c r="J238" s="16" t="s">
        <v>204</v>
      </c>
      <c r="K238" s="10">
        <f>SUM(J236:J237)</f>
        <v>10</v>
      </c>
      <c r="L238" s="15">
        <v>2.2999999999999998</v>
      </c>
      <c r="M238" s="10">
        <f>ROUND(L238*K238,2)</f>
        <v>23</v>
      </c>
    </row>
    <row r="239" spans="1:13" ht="0.95" customHeight="1" x14ac:dyDescent="0.25">
      <c r="A239" s="17"/>
      <c r="B239" s="17"/>
      <c r="C239" s="17"/>
      <c r="D239" s="26"/>
      <c r="E239" s="17"/>
      <c r="F239" s="17"/>
      <c r="G239" s="17"/>
      <c r="H239" s="17"/>
      <c r="I239" s="17"/>
      <c r="J239" s="17"/>
      <c r="K239" s="17"/>
      <c r="L239" s="17"/>
      <c r="M239" s="17"/>
    </row>
    <row r="240" spans="1:13" x14ac:dyDescent="0.25">
      <c r="A240" s="11" t="s">
        <v>205</v>
      </c>
      <c r="B240" s="11" t="s">
        <v>20</v>
      </c>
      <c r="C240" s="11" t="s">
        <v>188</v>
      </c>
      <c r="D240" s="25" t="s">
        <v>206</v>
      </c>
      <c r="E240" s="12"/>
      <c r="F240" s="12"/>
      <c r="G240" s="12"/>
      <c r="H240" s="12"/>
      <c r="I240" s="12"/>
      <c r="J240" s="12"/>
      <c r="K240" s="13">
        <f>K244</f>
        <v>24</v>
      </c>
      <c r="L240" s="13">
        <f>L244</f>
        <v>1.22</v>
      </c>
      <c r="M240" s="13">
        <f>M244</f>
        <v>29.28</v>
      </c>
    </row>
    <row r="241" spans="1:13" ht="90" x14ac:dyDescent="0.25">
      <c r="A241" s="12"/>
      <c r="B241" s="12"/>
      <c r="C241" s="12"/>
      <c r="D241" s="14" t="s">
        <v>207</v>
      </c>
      <c r="E241" s="12"/>
      <c r="F241" s="12"/>
      <c r="G241" s="12"/>
      <c r="H241" s="12"/>
      <c r="I241" s="12"/>
      <c r="J241" s="12"/>
      <c r="K241" s="12"/>
      <c r="L241" s="12"/>
      <c r="M241" s="12"/>
    </row>
    <row r="242" spans="1:13" x14ac:dyDescent="0.25">
      <c r="A242" s="12"/>
      <c r="B242" s="12"/>
      <c r="C242" s="12"/>
      <c r="D242" s="14"/>
      <c r="E242" s="11" t="s">
        <v>190</v>
      </c>
      <c r="F242" s="12">
        <v>1</v>
      </c>
      <c r="G242" s="15">
        <v>12</v>
      </c>
      <c r="H242" s="15">
        <v>0</v>
      </c>
      <c r="I242" s="15">
        <v>0</v>
      </c>
      <c r="J242" s="13">
        <f>F242*(G242+ (G242= 0))*(H242+ (H242= 0))*(I242+ (I242= 0))</f>
        <v>12</v>
      </c>
      <c r="K242" s="12"/>
      <c r="L242" s="12"/>
      <c r="M242" s="12"/>
    </row>
    <row r="243" spans="1:13" x14ac:dyDescent="0.25">
      <c r="A243" s="12"/>
      <c r="B243" s="12"/>
      <c r="C243" s="12"/>
      <c r="D243" s="14"/>
      <c r="E243" s="11" t="s">
        <v>191</v>
      </c>
      <c r="F243" s="12">
        <v>1</v>
      </c>
      <c r="G243" s="15">
        <v>12</v>
      </c>
      <c r="H243" s="15">
        <v>0</v>
      </c>
      <c r="I243" s="15">
        <v>0</v>
      </c>
      <c r="J243" s="13">
        <f>F243*(G243+ (G243= 0))*(H243+ (H243= 0))*(I243+ (I243= 0))</f>
        <v>12</v>
      </c>
      <c r="K243" s="12"/>
      <c r="L243" s="12"/>
      <c r="M243" s="12"/>
    </row>
    <row r="244" spans="1:13" x14ac:dyDescent="0.25">
      <c r="A244" s="12"/>
      <c r="B244" s="12"/>
      <c r="C244" s="12"/>
      <c r="D244" s="14"/>
      <c r="E244" s="12"/>
      <c r="F244" s="12"/>
      <c r="G244" s="12"/>
      <c r="H244" s="12"/>
      <c r="I244" s="12"/>
      <c r="J244" s="16" t="s">
        <v>208</v>
      </c>
      <c r="K244" s="10">
        <f>SUM(J242:J243)</f>
        <v>24</v>
      </c>
      <c r="L244" s="15">
        <v>1.22</v>
      </c>
      <c r="M244" s="10">
        <f>ROUND(L244*K244,2)</f>
        <v>29.28</v>
      </c>
    </row>
    <row r="245" spans="1:13" ht="0.95" customHeight="1" x14ac:dyDescent="0.25">
      <c r="A245" s="17"/>
      <c r="B245" s="17"/>
      <c r="C245" s="17"/>
      <c r="D245" s="26"/>
      <c r="E245" s="17"/>
      <c r="F245" s="17"/>
      <c r="G245" s="17"/>
      <c r="H245" s="17"/>
      <c r="I245" s="17"/>
      <c r="J245" s="17"/>
      <c r="K245" s="17"/>
      <c r="L245" s="17"/>
      <c r="M245" s="17"/>
    </row>
    <row r="246" spans="1:13" x14ac:dyDescent="0.25">
      <c r="A246" s="11" t="s">
        <v>209</v>
      </c>
      <c r="B246" s="11" t="s">
        <v>20</v>
      </c>
      <c r="C246" s="11" t="s">
        <v>188</v>
      </c>
      <c r="D246" s="25" t="s">
        <v>210</v>
      </c>
      <c r="E246" s="12"/>
      <c r="F246" s="12"/>
      <c r="G246" s="12"/>
      <c r="H246" s="12"/>
      <c r="I246" s="12"/>
      <c r="J246" s="12"/>
      <c r="K246" s="13">
        <f>K250</f>
        <v>45</v>
      </c>
      <c r="L246" s="13">
        <f>L250</f>
        <v>1.66</v>
      </c>
      <c r="M246" s="13">
        <f>M250</f>
        <v>74.7</v>
      </c>
    </row>
    <row r="247" spans="1:13" ht="67.5" x14ac:dyDescent="0.25">
      <c r="A247" s="12"/>
      <c r="B247" s="12"/>
      <c r="C247" s="12"/>
      <c r="D247" s="14" t="s">
        <v>211</v>
      </c>
      <c r="E247" s="12"/>
      <c r="F247" s="12"/>
      <c r="G247" s="12"/>
      <c r="H247" s="12"/>
      <c r="I247" s="12"/>
      <c r="J247" s="12"/>
      <c r="K247" s="12"/>
      <c r="L247" s="12"/>
      <c r="M247" s="12"/>
    </row>
    <row r="248" spans="1:13" x14ac:dyDescent="0.25">
      <c r="A248" s="12"/>
      <c r="B248" s="12"/>
      <c r="C248" s="12"/>
      <c r="D248" s="14"/>
      <c r="E248" s="11" t="s">
        <v>197</v>
      </c>
      <c r="F248" s="12">
        <v>1</v>
      </c>
      <c r="G248" s="15">
        <v>30</v>
      </c>
      <c r="H248" s="15">
        <v>0</v>
      </c>
      <c r="I248" s="15">
        <v>0</v>
      </c>
      <c r="J248" s="13">
        <f>F248*(G248+ (G248= 0))*(H248+ (H248= 0))*(I248+ (I248= 0))</f>
        <v>30</v>
      </c>
      <c r="K248" s="12"/>
      <c r="L248" s="12"/>
      <c r="M248" s="12"/>
    </row>
    <row r="249" spans="1:13" x14ac:dyDescent="0.25">
      <c r="A249" s="12"/>
      <c r="B249" s="12"/>
      <c r="C249" s="12"/>
      <c r="D249" s="14"/>
      <c r="E249" s="11" t="s">
        <v>196</v>
      </c>
      <c r="F249" s="12">
        <v>1</v>
      </c>
      <c r="G249" s="15">
        <v>15</v>
      </c>
      <c r="H249" s="15">
        <v>0</v>
      </c>
      <c r="I249" s="15">
        <v>0</v>
      </c>
      <c r="J249" s="13">
        <f>F249*(G249+ (G249= 0))*(H249+ (H249= 0))*(I249+ (I249= 0))</f>
        <v>15</v>
      </c>
      <c r="K249" s="12"/>
      <c r="L249" s="12"/>
      <c r="M249" s="12"/>
    </row>
    <row r="250" spans="1:13" x14ac:dyDescent="0.25">
      <c r="A250" s="12"/>
      <c r="B250" s="12"/>
      <c r="C250" s="12"/>
      <c r="D250" s="14"/>
      <c r="E250" s="12"/>
      <c r="F250" s="12"/>
      <c r="G250" s="12"/>
      <c r="H250" s="12"/>
      <c r="I250" s="12"/>
      <c r="J250" s="16" t="s">
        <v>212</v>
      </c>
      <c r="K250" s="10">
        <f>SUM(J248:J249)</f>
        <v>45</v>
      </c>
      <c r="L250" s="15">
        <v>1.66</v>
      </c>
      <c r="M250" s="10">
        <f>ROUND(L250*K250,2)</f>
        <v>74.7</v>
      </c>
    </row>
    <row r="251" spans="1:13" ht="0.95" customHeight="1" x14ac:dyDescent="0.25">
      <c r="A251" s="17"/>
      <c r="B251" s="17"/>
      <c r="C251" s="17"/>
      <c r="D251" s="26"/>
      <c r="E251" s="17"/>
      <c r="F251" s="17"/>
      <c r="G251" s="17"/>
      <c r="H251" s="17"/>
      <c r="I251" s="17"/>
      <c r="J251" s="17"/>
      <c r="K251" s="17"/>
      <c r="L251" s="17"/>
      <c r="M251" s="17"/>
    </row>
    <row r="252" spans="1:13" x14ac:dyDescent="0.25">
      <c r="A252" s="11" t="s">
        <v>213</v>
      </c>
      <c r="B252" s="11" t="s">
        <v>20</v>
      </c>
      <c r="C252" s="11" t="s">
        <v>6</v>
      </c>
      <c r="D252" s="25" t="s">
        <v>214</v>
      </c>
      <c r="E252" s="12"/>
      <c r="F252" s="12"/>
      <c r="G252" s="12"/>
      <c r="H252" s="12"/>
      <c r="I252" s="12"/>
      <c r="J252" s="12"/>
      <c r="K252" s="13">
        <f>K255</f>
        <v>1</v>
      </c>
      <c r="L252" s="13">
        <f>L255</f>
        <v>608.41</v>
      </c>
      <c r="M252" s="13">
        <f>M255</f>
        <v>608.41</v>
      </c>
    </row>
    <row r="253" spans="1:13" ht="123.75" x14ac:dyDescent="0.25">
      <c r="A253" s="12"/>
      <c r="B253" s="12"/>
      <c r="C253" s="12"/>
      <c r="D253" s="14" t="s">
        <v>215</v>
      </c>
      <c r="E253" s="12"/>
      <c r="F253" s="12"/>
      <c r="G253" s="12"/>
      <c r="H253" s="12"/>
      <c r="I253" s="12"/>
      <c r="J253" s="12"/>
      <c r="K253" s="12"/>
      <c r="L253" s="12"/>
      <c r="M253" s="12"/>
    </row>
    <row r="254" spans="1:13" x14ac:dyDescent="0.25">
      <c r="A254" s="12"/>
      <c r="B254" s="12"/>
      <c r="C254" s="12"/>
      <c r="D254" s="14"/>
      <c r="E254" s="11" t="s">
        <v>216</v>
      </c>
      <c r="F254" s="12">
        <v>1</v>
      </c>
      <c r="G254" s="15">
        <v>0</v>
      </c>
      <c r="H254" s="15">
        <v>0</v>
      </c>
      <c r="I254" s="15">
        <v>0</v>
      </c>
      <c r="J254" s="13">
        <f>F254*(G254+ (G254= 0))*(H254+ (H254= 0))*(I254+ (I254= 0))</f>
        <v>1</v>
      </c>
      <c r="K254" s="12"/>
      <c r="L254" s="12"/>
      <c r="M254" s="12"/>
    </row>
    <row r="255" spans="1:13" x14ac:dyDescent="0.25">
      <c r="A255" s="12"/>
      <c r="B255" s="12"/>
      <c r="C255" s="12"/>
      <c r="D255" s="14"/>
      <c r="E255" s="12"/>
      <c r="F255" s="12"/>
      <c r="G255" s="12"/>
      <c r="H255" s="12"/>
      <c r="I255" s="12"/>
      <c r="J255" s="16" t="s">
        <v>217</v>
      </c>
      <c r="K255" s="10">
        <f>SUM(J254:J254)</f>
        <v>1</v>
      </c>
      <c r="L255" s="15">
        <v>608.41</v>
      </c>
      <c r="M255" s="10">
        <f>ROUND(L255*K255,2)</f>
        <v>608.41</v>
      </c>
    </row>
    <row r="256" spans="1:13" ht="0.95" customHeight="1" x14ac:dyDescent="0.25">
      <c r="A256" s="17"/>
      <c r="B256" s="17"/>
      <c r="C256" s="17"/>
      <c r="D256" s="26"/>
      <c r="E256" s="17"/>
      <c r="F256" s="17"/>
      <c r="G256" s="17"/>
      <c r="H256" s="17"/>
      <c r="I256" s="17"/>
      <c r="J256" s="17"/>
      <c r="K256" s="17"/>
      <c r="L256" s="17"/>
      <c r="M256" s="17"/>
    </row>
    <row r="257" spans="1:13" x14ac:dyDescent="0.25">
      <c r="A257" s="12"/>
      <c r="B257" s="12"/>
      <c r="C257" s="12"/>
      <c r="D257" s="14"/>
      <c r="E257" s="12"/>
      <c r="F257" s="12"/>
      <c r="G257" s="12"/>
      <c r="H257" s="12"/>
      <c r="I257" s="12"/>
      <c r="J257" s="16" t="s">
        <v>218</v>
      </c>
      <c r="K257" s="15">
        <v>1</v>
      </c>
      <c r="L257" s="10">
        <f>M215+M220+M226+M232+M238+M244+M250+M255</f>
        <v>1847.6</v>
      </c>
      <c r="M257" s="10">
        <f>ROUND(L257*K257,2)</f>
        <v>1847.6</v>
      </c>
    </row>
    <row r="258" spans="1:13" ht="0.95" customHeight="1" x14ac:dyDescent="0.25">
      <c r="A258" s="17"/>
      <c r="B258" s="17"/>
      <c r="C258" s="17"/>
      <c r="D258" s="26"/>
      <c r="E258" s="17"/>
      <c r="F258" s="17"/>
      <c r="G258" s="17"/>
      <c r="H258" s="17"/>
      <c r="I258" s="17"/>
      <c r="J258" s="17"/>
      <c r="K258" s="17"/>
      <c r="L258" s="17"/>
      <c r="M258" s="17"/>
    </row>
    <row r="259" spans="1:13" x14ac:dyDescent="0.25">
      <c r="A259" s="21" t="s">
        <v>219</v>
      </c>
      <c r="B259" s="21" t="s">
        <v>17</v>
      </c>
      <c r="C259" s="21" t="s">
        <v>6</v>
      </c>
      <c r="D259" s="27" t="s">
        <v>220</v>
      </c>
      <c r="E259" s="22"/>
      <c r="F259" s="22"/>
      <c r="G259" s="22"/>
      <c r="H259" s="22"/>
      <c r="I259" s="22"/>
      <c r="J259" s="22"/>
      <c r="K259" s="10">
        <f>K280</f>
        <v>1</v>
      </c>
      <c r="L259" s="10">
        <f>L280</f>
        <v>1306.81</v>
      </c>
      <c r="M259" s="10">
        <f>M280</f>
        <v>1306.81</v>
      </c>
    </row>
    <row r="260" spans="1:13" x14ac:dyDescent="0.25">
      <c r="A260" s="11" t="s">
        <v>221</v>
      </c>
      <c r="B260" s="11" t="s">
        <v>20</v>
      </c>
      <c r="C260" s="11" t="s">
        <v>6</v>
      </c>
      <c r="D260" s="25" t="s">
        <v>222</v>
      </c>
      <c r="E260" s="12"/>
      <c r="F260" s="12"/>
      <c r="G260" s="12"/>
      <c r="H260" s="12"/>
      <c r="I260" s="12"/>
      <c r="J260" s="12"/>
      <c r="K260" s="13">
        <f>K263</f>
        <v>1</v>
      </c>
      <c r="L260" s="13">
        <f>L263</f>
        <v>380.46</v>
      </c>
      <c r="M260" s="13">
        <f>M263</f>
        <v>380.46</v>
      </c>
    </row>
    <row r="261" spans="1:13" ht="56.25" x14ac:dyDescent="0.25">
      <c r="A261" s="12"/>
      <c r="B261" s="12"/>
      <c r="C261" s="12"/>
      <c r="D261" s="14" t="s">
        <v>223</v>
      </c>
      <c r="E261" s="12"/>
      <c r="F261" s="12"/>
      <c r="G261" s="12"/>
      <c r="H261" s="12"/>
      <c r="I261" s="12"/>
      <c r="J261" s="12"/>
      <c r="K261" s="12"/>
      <c r="L261" s="12"/>
      <c r="M261" s="12"/>
    </row>
    <row r="262" spans="1:13" x14ac:dyDescent="0.25">
      <c r="A262" s="12"/>
      <c r="B262" s="12"/>
      <c r="C262" s="12"/>
      <c r="D262" s="14"/>
      <c r="E262" s="11" t="s">
        <v>224</v>
      </c>
      <c r="F262" s="12">
        <v>1</v>
      </c>
      <c r="G262" s="15">
        <v>0</v>
      </c>
      <c r="H262" s="15">
        <v>0</v>
      </c>
      <c r="I262" s="15">
        <v>0</v>
      </c>
      <c r="J262" s="13">
        <f>F262*(G262+ (G262= 0))*(H262+ (H262= 0))*(I262+ (I262= 0))</f>
        <v>1</v>
      </c>
      <c r="K262" s="12"/>
      <c r="L262" s="12"/>
      <c r="M262" s="12"/>
    </row>
    <row r="263" spans="1:13" x14ac:dyDescent="0.25">
      <c r="A263" s="12"/>
      <c r="B263" s="12"/>
      <c r="C263" s="12"/>
      <c r="D263" s="14"/>
      <c r="E263" s="12"/>
      <c r="F263" s="12"/>
      <c r="G263" s="12"/>
      <c r="H263" s="12"/>
      <c r="I263" s="12"/>
      <c r="J263" s="16" t="s">
        <v>225</v>
      </c>
      <c r="K263" s="10">
        <f>SUM(J262:J262)</f>
        <v>1</v>
      </c>
      <c r="L263" s="15">
        <v>380.46</v>
      </c>
      <c r="M263" s="10">
        <f>ROUND(L263*K263,2)</f>
        <v>380.46</v>
      </c>
    </row>
    <row r="264" spans="1:13" ht="0.95" customHeight="1" x14ac:dyDescent="0.25">
      <c r="A264" s="17"/>
      <c r="B264" s="17"/>
      <c r="C264" s="17"/>
      <c r="D264" s="26"/>
      <c r="E264" s="17"/>
      <c r="F264" s="17"/>
      <c r="G264" s="17"/>
      <c r="H264" s="17"/>
      <c r="I264" s="17"/>
      <c r="J264" s="17"/>
      <c r="K264" s="17"/>
      <c r="L264" s="17"/>
      <c r="M264" s="17"/>
    </row>
    <row r="265" spans="1:13" x14ac:dyDescent="0.25">
      <c r="A265" s="11" t="s">
        <v>226</v>
      </c>
      <c r="B265" s="11" t="s">
        <v>20</v>
      </c>
      <c r="C265" s="11" t="s">
        <v>6</v>
      </c>
      <c r="D265" s="25" t="s">
        <v>227</v>
      </c>
      <c r="E265" s="12"/>
      <c r="F265" s="12"/>
      <c r="G265" s="12"/>
      <c r="H265" s="12"/>
      <c r="I265" s="12"/>
      <c r="J265" s="12"/>
      <c r="K265" s="13">
        <f>K268</f>
        <v>1</v>
      </c>
      <c r="L265" s="13">
        <f>L268</f>
        <v>219.3</v>
      </c>
      <c r="M265" s="13">
        <f>M268</f>
        <v>219.3</v>
      </c>
    </row>
    <row r="266" spans="1:13" ht="90" x14ac:dyDescent="0.25">
      <c r="A266" s="12"/>
      <c r="B266" s="12"/>
      <c r="C266" s="12"/>
      <c r="D266" s="14" t="s">
        <v>228</v>
      </c>
      <c r="E266" s="12"/>
      <c r="F266" s="12"/>
      <c r="G266" s="12"/>
      <c r="H266" s="12"/>
      <c r="I266" s="12"/>
      <c r="J266" s="12"/>
      <c r="K266" s="12"/>
      <c r="L266" s="12"/>
      <c r="M266" s="12"/>
    </row>
    <row r="267" spans="1:13" x14ac:dyDescent="0.25">
      <c r="A267" s="12"/>
      <c r="B267" s="12"/>
      <c r="C267" s="12"/>
      <c r="D267" s="14"/>
      <c r="E267" s="11" t="s">
        <v>229</v>
      </c>
      <c r="F267" s="12">
        <v>1</v>
      </c>
      <c r="G267" s="15">
        <v>0</v>
      </c>
      <c r="H267" s="15">
        <v>0</v>
      </c>
      <c r="I267" s="15">
        <v>0</v>
      </c>
      <c r="J267" s="13">
        <f>F267*(G267+ (G267= 0))*(H267+ (H267= 0))*(I267+ (I267= 0))</f>
        <v>1</v>
      </c>
      <c r="K267" s="12"/>
      <c r="L267" s="12"/>
      <c r="M267" s="12"/>
    </row>
    <row r="268" spans="1:13" x14ac:dyDescent="0.25">
      <c r="A268" s="12"/>
      <c r="B268" s="12"/>
      <c r="C268" s="12"/>
      <c r="D268" s="14"/>
      <c r="E268" s="12"/>
      <c r="F268" s="12"/>
      <c r="G268" s="12"/>
      <c r="H268" s="12"/>
      <c r="I268" s="12"/>
      <c r="J268" s="16" t="s">
        <v>230</v>
      </c>
      <c r="K268" s="10">
        <f>SUM(J267:J267)</f>
        <v>1</v>
      </c>
      <c r="L268" s="15">
        <v>219.3</v>
      </c>
      <c r="M268" s="10">
        <f>ROUND(L268*K268,2)</f>
        <v>219.3</v>
      </c>
    </row>
    <row r="269" spans="1:13" ht="0.95" customHeight="1" x14ac:dyDescent="0.25">
      <c r="A269" s="17"/>
      <c r="B269" s="17"/>
      <c r="C269" s="17"/>
      <c r="D269" s="26"/>
      <c r="E269" s="17"/>
      <c r="F269" s="17"/>
      <c r="G269" s="17"/>
      <c r="H269" s="17"/>
      <c r="I269" s="17"/>
      <c r="J269" s="17"/>
      <c r="K269" s="17"/>
      <c r="L269" s="17"/>
      <c r="M269" s="17"/>
    </row>
    <row r="270" spans="1:13" ht="22.5" x14ac:dyDescent="0.25">
      <c r="A270" s="11" t="s">
        <v>231</v>
      </c>
      <c r="B270" s="11" t="s">
        <v>20</v>
      </c>
      <c r="C270" s="11" t="s">
        <v>6</v>
      </c>
      <c r="D270" s="25" t="s">
        <v>232</v>
      </c>
      <c r="E270" s="12"/>
      <c r="F270" s="12"/>
      <c r="G270" s="12"/>
      <c r="H270" s="12"/>
      <c r="I270" s="12"/>
      <c r="J270" s="12"/>
      <c r="K270" s="13">
        <f>K273</f>
        <v>1</v>
      </c>
      <c r="L270" s="13">
        <f>L273</f>
        <v>204.35</v>
      </c>
      <c r="M270" s="13">
        <f>M273</f>
        <v>204.35</v>
      </c>
    </row>
    <row r="271" spans="1:13" ht="90" x14ac:dyDescent="0.25">
      <c r="A271" s="12"/>
      <c r="B271" s="12"/>
      <c r="C271" s="12"/>
      <c r="D271" s="14" t="s">
        <v>233</v>
      </c>
      <c r="E271" s="12"/>
      <c r="F271" s="12"/>
      <c r="G271" s="12"/>
      <c r="H271" s="12"/>
      <c r="I271" s="12"/>
      <c r="J271" s="12"/>
      <c r="K271" s="12"/>
      <c r="L271" s="12"/>
      <c r="M271" s="12"/>
    </row>
    <row r="272" spans="1:13" x14ac:dyDescent="0.25">
      <c r="A272" s="12"/>
      <c r="B272" s="12"/>
      <c r="C272" s="12"/>
      <c r="D272" s="14"/>
      <c r="E272" s="11" t="s">
        <v>66</v>
      </c>
      <c r="F272" s="12">
        <v>1</v>
      </c>
      <c r="G272" s="15">
        <v>0</v>
      </c>
      <c r="H272" s="15">
        <v>0</v>
      </c>
      <c r="I272" s="15">
        <v>0</v>
      </c>
      <c r="J272" s="13">
        <f>F272*(G272+ (G272= 0))*(H272+ (H272= 0))*(I272+ (I272= 0))</f>
        <v>1</v>
      </c>
      <c r="K272" s="12"/>
      <c r="L272" s="12"/>
      <c r="M272" s="12"/>
    </row>
    <row r="273" spans="1:13" x14ac:dyDescent="0.25">
      <c r="A273" s="12"/>
      <c r="B273" s="12"/>
      <c r="C273" s="12"/>
      <c r="D273" s="14"/>
      <c r="E273" s="12"/>
      <c r="F273" s="12"/>
      <c r="G273" s="12"/>
      <c r="H273" s="12"/>
      <c r="I273" s="12"/>
      <c r="J273" s="16" t="s">
        <v>234</v>
      </c>
      <c r="K273" s="10">
        <f>SUM(J272:J272)</f>
        <v>1</v>
      </c>
      <c r="L273" s="15">
        <v>204.35</v>
      </c>
      <c r="M273" s="10">
        <f>ROUND(L273*K273,2)</f>
        <v>204.35</v>
      </c>
    </row>
    <row r="274" spans="1:13" ht="0.95" customHeight="1" x14ac:dyDescent="0.25">
      <c r="A274" s="17"/>
      <c r="B274" s="17"/>
      <c r="C274" s="17"/>
      <c r="D274" s="26"/>
      <c r="E274" s="17"/>
      <c r="F274" s="17"/>
      <c r="G274" s="17"/>
      <c r="H274" s="17"/>
      <c r="I274" s="17"/>
      <c r="J274" s="17"/>
      <c r="K274" s="17"/>
      <c r="L274" s="17"/>
      <c r="M274" s="17"/>
    </row>
    <row r="275" spans="1:13" ht="22.5" x14ac:dyDescent="0.25">
      <c r="A275" s="11" t="s">
        <v>235</v>
      </c>
      <c r="B275" s="11" t="s">
        <v>20</v>
      </c>
      <c r="C275" s="11" t="s">
        <v>6</v>
      </c>
      <c r="D275" s="25" t="s">
        <v>236</v>
      </c>
      <c r="E275" s="12"/>
      <c r="F275" s="12"/>
      <c r="G275" s="12"/>
      <c r="H275" s="12"/>
      <c r="I275" s="12"/>
      <c r="J275" s="12"/>
      <c r="K275" s="13">
        <f>K278</f>
        <v>1</v>
      </c>
      <c r="L275" s="13">
        <f>L278</f>
        <v>502.7</v>
      </c>
      <c r="M275" s="13">
        <f>M278</f>
        <v>502.7</v>
      </c>
    </row>
    <row r="276" spans="1:13" ht="90" x14ac:dyDescent="0.25">
      <c r="A276" s="12"/>
      <c r="B276" s="12"/>
      <c r="C276" s="12"/>
      <c r="D276" s="14" t="s">
        <v>237</v>
      </c>
      <c r="E276" s="12"/>
      <c r="F276" s="12"/>
      <c r="G276" s="12"/>
      <c r="H276" s="12"/>
      <c r="I276" s="12"/>
      <c r="J276" s="12"/>
      <c r="K276" s="12"/>
      <c r="L276" s="12"/>
      <c r="M276" s="12"/>
    </row>
    <row r="277" spans="1:13" x14ac:dyDescent="0.25">
      <c r="A277" s="12"/>
      <c r="B277" s="12"/>
      <c r="C277" s="12"/>
      <c r="D277" s="14"/>
      <c r="E277" s="11" t="s">
        <v>66</v>
      </c>
      <c r="F277" s="12">
        <v>1</v>
      </c>
      <c r="G277" s="15">
        <v>0</v>
      </c>
      <c r="H277" s="15">
        <v>0</v>
      </c>
      <c r="I277" s="15">
        <v>0</v>
      </c>
      <c r="J277" s="13">
        <f>F277*(G277+ (G277= 0))*(H277+ (H277= 0))*(I277+ (I277= 0))</f>
        <v>1</v>
      </c>
      <c r="K277" s="12"/>
      <c r="L277" s="12"/>
      <c r="M277" s="12"/>
    </row>
    <row r="278" spans="1:13" x14ac:dyDescent="0.25">
      <c r="A278" s="12"/>
      <c r="B278" s="12"/>
      <c r="C278" s="12"/>
      <c r="D278" s="14"/>
      <c r="E278" s="12"/>
      <c r="F278" s="12"/>
      <c r="G278" s="12"/>
      <c r="H278" s="12"/>
      <c r="I278" s="12"/>
      <c r="J278" s="16" t="s">
        <v>238</v>
      </c>
      <c r="K278" s="10">
        <f>SUM(J277:J277)</f>
        <v>1</v>
      </c>
      <c r="L278" s="15">
        <v>502.7</v>
      </c>
      <c r="M278" s="10">
        <f>ROUND(L278*K278,2)</f>
        <v>502.7</v>
      </c>
    </row>
    <row r="279" spans="1:13" ht="0.95" customHeight="1" x14ac:dyDescent="0.25">
      <c r="A279" s="17"/>
      <c r="B279" s="17"/>
      <c r="C279" s="17"/>
      <c r="D279" s="26"/>
      <c r="E279" s="17"/>
      <c r="F279" s="17"/>
      <c r="G279" s="17"/>
      <c r="H279" s="17"/>
      <c r="I279" s="17"/>
      <c r="J279" s="17"/>
      <c r="K279" s="17"/>
      <c r="L279" s="17"/>
      <c r="M279" s="17"/>
    </row>
    <row r="280" spans="1:13" x14ac:dyDescent="0.25">
      <c r="A280" s="12"/>
      <c r="B280" s="12"/>
      <c r="C280" s="12"/>
      <c r="D280" s="14"/>
      <c r="E280" s="12"/>
      <c r="F280" s="12"/>
      <c r="G280" s="12"/>
      <c r="H280" s="12"/>
      <c r="I280" s="12"/>
      <c r="J280" s="16" t="s">
        <v>239</v>
      </c>
      <c r="K280" s="15">
        <v>1</v>
      </c>
      <c r="L280" s="10">
        <f>M263+M268+M273+M278</f>
        <v>1306.81</v>
      </c>
      <c r="M280" s="10">
        <f>ROUND(L280*K280,2)</f>
        <v>1306.81</v>
      </c>
    </row>
    <row r="281" spans="1:13" ht="0.95" customHeight="1" x14ac:dyDescent="0.25">
      <c r="A281" s="17"/>
      <c r="B281" s="17"/>
      <c r="C281" s="17"/>
      <c r="D281" s="26"/>
      <c r="E281" s="17"/>
      <c r="F281" s="17"/>
      <c r="G281" s="17"/>
      <c r="H281" s="17"/>
      <c r="I281" s="17"/>
      <c r="J281" s="17"/>
      <c r="K281" s="17"/>
      <c r="L281" s="17"/>
      <c r="M281" s="17"/>
    </row>
    <row r="282" spans="1:13" x14ac:dyDescent="0.25">
      <c r="A282" s="12"/>
      <c r="B282" s="12"/>
      <c r="C282" s="12"/>
      <c r="D282" s="14"/>
      <c r="E282" s="12"/>
      <c r="F282" s="12"/>
      <c r="G282" s="12"/>
      <c r="H282" s="12"/>
      <c r="I282" s="12"/>
      <c r="J282" s="16" t="s">
        <v>240</v>
      </c>
      <c r="K282" s="18">
        <v>1</v>
      </c>
      <c r="L282" s="10">
        <f>M209+M257+M280</f>
        <v>3921.1299999999997</v>
      </c>
      <c r="M282" s="10">
        <f>ROUND(L282*K282,2)</f>
        <v>3921.13</v>
      </c>
    </row>
    <row r="283" spans="1:13" ht="0.95" customHeight="1" x14ac:dyDescent="0.25">
      <c r="A283" s="17"/>
      <c r="B283" s="17"/>
      <c r="C283" s="17"/>
      <c r="D283" s="26"/>
      <c r="E283" s="17"/>
      <c r="F283" s="17"/>
      <c r="G283" s="17"/>
      <c r="H283" s="17"/>
      <c r="I283" s="17"/>
      <c r="J283" s="17"/>
      <c r="K283" s="17"/>
      <c r="L283" s="17"/>
      <c r="M283" s="17"/>
    </row>
    <row r="284" spans="1:13" x14ac:dyDescent="0.25">
      <c r="A284" s="7" t="s">
        <v>241</v>
      </c>
      <c r="B284" s="7" t="s">
        <v>17</v>
      </c>
      <c r="C284" s="7" t="s">
        <v>6</v>
      </c>
      <c r="D284" s="24" t="s">
        <v>242</v>
      </c>
      <c r="E284" s="8"/>
      <c r="F284" s="8"/>
      <c r="G284" s="8"/>
      <c r="H284" s="8"/>
      <c r="I284" s="8"/>
      <c r="J284" s="8"/>
      <c r="K284" s="9">
        <f>K530</f>
        <v>1</v>
      </c>
      <c r="L284" s="10">
        <f>L530</f>
        <v>63452.069999999992</v>
      </c>
      <c r="M284" s="10">
        <f>M530</f>
        <v>63452.07</v>
      </c>
    </row>
    <row r="285" spans="1:13" x14ac:dyDescent="0.25">
      <c r="A285" s="21" t="s">
        <v>243</v>
      </c>
      <c r="B285" s="21" t="s">
        <v>17</v>
      </c>
      <c r="C285" s="21" t="s">
        <v>6</v>
      </c>
      <c r="D285" s="27" t="s">
        <v>244</v>
      </c>
      <c r="E285" s="22"/>
      <c r="F285" s="22"/>
      <c r="G285" s="22"/>
      <c r="H285" s="22"/>
      <c r="I285" s="22"/>
      <c r="J285" s="22"/>
      <c r="K285" s="10">
        <f>K415</f>
        <v>1</v>
      </c>
      <c r="L285" s="10">
        <f>L415</f>
        <v>40254.51</v>
      </c>
      <c r="M285" s="10">
        <f>M415</f>
        <v>40254.51</v>
      </c>
    </row>
    <row r="286" spans="1:13" x14ac:dyDescent="0.25">
      <c r="A286" s="21" t="s">
        <v>245</v>
      </c>
      <c r="B286" s="21" t="s">
        <v>17</v>
      </c>
      <c r="C286" s="21" t="s">
        <v>6</v>
      </c>
      <c r="D286" s="27" t="s">
        <v>246</v>
      </c>
      <c r="E286" s="22"/>
      <c r="F286" s="22"/>
      <c r="G286" s="22"/>
      <c r="H286" s="22"/>
      <c r="I286" s="22"/>
      <c r="J286" s="22"/>
      <c r="K286" s="10">
        <f>K317</f>
        <v>1</v>
      </c>
      <c r="L286" s="10">
        <f>L317</f>
        <v>33030.969999999994</v>
      </c>
      <c r="M286" s="10">
        <f>M317</f>
        <v>33030.97</v>
      </c>
    </row>
    <row r="287" spans="1:13" x14ac:dyDescent="0.25">
      <c r="A287" s="11" t="s">
        <v>247</v>
      </c>
      <c r="B287" s="11" t="s">
        <v>20</v>
      </c>
      <c r="C287" s="11" t="s">
        <v>6</v>
      </c>
      <c r="D287" s="25" t="s">
        <v>248</v>
      </c>
      <c r="E287" s="12"/>
      <c r="F287" s="12"/>
      <c r="G287" s="12"/>
      <c r="H287" s="12"/>
      <c r="I287" s="12"/>
      <c r="J287" s="12"/>
      <c r="K287" s="13">
        <f>K290</f>
        <v>1</v>
      </c>
      <c r="L287" s="13">
        <f>L290</f>
        <v>20965.23</v>
      </c>
      <c r="M287" s="13">
        <f>M290</f>
        <v>20965.23</v>
      </c>
    </row>
    <row r="288" spans="1:13" ht="409.5" x14ac:dyDescent="0.25">
      <c r="A288" s="12"/>
      <c r="B288" s="12"/>
      <c r="C288" s="12"/>
      <c r="D288" s="14" t="s">
        <v>249</v>
      </c>
      <c r="E288" s="12"/>
      <c r="F288" s="12"/>
      <c r="G288" s="12"/>
      <c r="H288" s="12"/>
      <c r="I288" s="12"/>
      <c r="J288" s="12"/>
      <c r="K288" s="12"/>
      <c r="L288" s="12"/>
      <c r="M288" s="12"/>
    </row>
    <row r="289" spans="1:13" x14ac:dyDescent="0.25">
      <c r="A289" s="12"/>
      <c r="B289" s="12"/>
      <c r="C289" s="12"/>
      <c r="D289" s="14"/>
      <c r="E289" s="11" t="s">
        <v>66</v>
      </c>
      <c r="F289" s="12">
        <v>1</v>
      </c>
      <c r="G289" s="15">
        <v>0</v>
      </c>
      <c r="H289" s="15">
        <v>0</v>
      </c>
      <c r="I289" s="15">
        <v>0</v>
      </c>
      <c r="J289" s="13">
        <f>F289*(G289+ (G289= 0))*(H289+ (H289= 0))*(I289+ (I289= 0))</f>
        <v>1</v>
      </c>
      <c r="K289" s="12"/>
      <c r="L289" s="12"/>
      <c r="M289" s="12"/>
    </row>
    <row r="290" spans="1:13" x14ac:dyDescent="0.25">
      <c r="A290" s="12"/>
      <c r="B290" s="12"/>
      <c r="C290" s="12"/>
      <c r="D290" s="14"/>
      <c r="E290" s="12"/>
      <c r="F290" s="12"/>
      <c r="G290" s="12"/>
      <c r="H290" s="12"/>
      <c r="I290" s="12"/>
      <c r="J290" s="16" t="s">
        <v>250</v>
      </c>
      <c r="K290" s="10">
        <f>SUM(J289:J289)</f>
        <v>1</v>
      </c>
      <c r="L290" s="15">
        <v>20965.23</v>
      </c>
      <c r="M290" s="10">
        <f>ROUND(L290*K290,2)</f>
        <v>20965.23</v>
      </c>
    </row>
    <row r="291" spans="1:13" ht="0.95" customHeight="1" x14ac:dyDescent="0.25">
      <c r="A291" s="17"/>
      <c r="B291" s="17"/>
      <c r="C291" s="17"/>
      <c r="D291" s="26"/>
      <c r="E291" s="17"/>
      <c r="F291" s="17"/>
      <c r="G291" s="17"/>
      <c r="H291" s="17"/>
      <c r="I291" s="17"/>
      <c r="J291" s="17"/>
      <c r="K291" s="17"/>
      <c r="L291" s="17"/>
      <c r="M291" s="17"/>
    </row>
    <row r="292" spans="1:13" ht="22.5" x14ac:dyDescent="0.25">
      <c r="A292" s="11" t="s">
        <v>251</v>
      </c>
      <c r="B292" s="11" t="s">
        <v>20</v>
      </c>
      <c r="C292" s="11" t="s">
        <v>6</v>
      </c>
      <c r="D292" s="25" t="s">
        <v>252</v>
      </c>
      <c r="E292" s="12"/>
      <c r="F292" s="12"/>
      <c r="G292" s="12"/>
      <c r="H292" s="12"/>
      <c r="I292" s="12"/>
      <c r="J292" s="12"/>
      <c r="K292" s="13">
        <f>K295</f>
        <v>1</v>
      </c>
      <c r="L292" s="13">
        <f>L295</f>
        <v>7420.32</v>
      </c>
      <c r="M292" s="13">
        <f>M295</f>
        <v>7420.32</v>
      </c>
    </row>
    <row r="293" spans="1:13" ht="382.5" x14ac:dyDescent="0.25">
      <c r="A293" s="12"/>
      <c r="B293" s="12"/>
      <c r="C293" s="12"/>
      <c r="D293" s="14" t="s">
        <v>253</v>
      </c>
      <c r="E293" s="12"/>
      <c r="F293" s="12"/>
      <c r="G293" s="12"/>
      <c r="H293" s="12"/>
      <c r="I293" s="12"/>
      <c r="J293" s="12"/>
      <c r="K293" s="12"/>
      <c r="L293" s="12"/>
      <c r="M293" s="12"/>
    </row>
    <row r="294" spans="1:13" x14ac:dyDescent="0.25">
      <c r="A294" s="12"/>
      <c r="B294" s="12"/>
      <c r="C294" s="12"/>
      <c r="D294" s="14"/>
      <c r="E294" s="11" t="s">
        <v>66</v>
      </c>
      <c r="F294" s="12">
        <v>1</v>
      </c>
      <c r="G294" s="15">
        <v>0</v>
      </c>
      <c r="H294" s="15">
        <v>0</v>
      </c>
      <c r="I294" s="15">
        <v>0</v>
      </c>
      <c r="J294" s="13">
        <f>F294*(G294+ (G294= 0))*(H294+ (H294= 0))*(I294+ (I294= 0))</f>
        <v>1</v>
      </c>
      <c r="K294" s="12"/>
      <c r="L294" s="12"/>
      <c r="M294" s="12"/>
    </row>
    <row r="295" spans="1:13" x14ac:dyDescent="0.25">
      <c r="A295" s="12"/>
      <c r="B295" s="12"/>
      <c r="C295" s="12"/>
      <c r="D295" s="14"/>
      <c r="E295" s="12"/>
      <c r="F295" s="12"/>
      <c r="G295" s="12"/>
      <c r="H295" s="12"/>
      <c r="I295" s="12"/>
      <c r="J295" s="16" t="s">
        <v>254</v>
      </c>
      <c r="K295" s="10">
        <f>SUM(J294:J294)</f>
        <v>1</v>
      </c>
      <c r="L295" s="15">
        <v>7420.32</v>
      </c>
      <c r="M295" s="10">
        <f>ROUND(L295*K295,2)</f>
        <v>7420.32</v>
      </c>
    </row>
    <row r="296" spans="1:13" ht="0.95" customHeight="1" x14ac:dyDescent="0.25">
      <c r="A296" s="17"/>
      <c r="B296" s="17"/>
      <c r="C296" s="17"/>
      <c r="D296" s="26"/>
      <c r="E296" s="17"/>
      <c r="F296" s="17"/>
      <c r="G296" s="17"/>
      <c r="H296" s="17"/>
      <c r="I296" s="17"/>
      <c r="J296" s="17"/>
      <c r="K296" s="17"/>
      <c r="L296" s="17"/>
      <c r="M296" s="17"/>
    </row>
    <row r="297" spans="1:13" x14ac:dyDescent="0.25">
      <c r="A297" s="11" t="s">
        <v>255</v>
      </c>
      <c r="B297" s="11" t="s">
        <v>20</v>
      </c>
      <c r="C297" s="11" t="s">
        <v>6</v>
      </c>
      <c r="D297" s="25" t="s">
        <v>256</v>
      </c>
      <c r="E297" s="12"/>
      <c r="F297" s="12"/>
      <c r="G297" s="12"/>
      <c r="H297" s="12"/>
      <c r="I297" s="12"/>
      <c r="J297" s="12"/>
      <c r="K297" s="13">
        <f>K300</f>
        <v>1</v>
      </c>
      <c r="L297" s="13">
        <f>L300</f>
        <v>3849.38</v>
      </c>
      <c r="M297" s="13">
        <f>M300</f>
        <v>3849.38</v>
      </c>
    </row>
    <row r="298" spans="1:13" ht="348.75" x14ac:dyDescent="0.25">
      <c r="A298" s="12"/>
      <c r="B298" s="12"/>
      <c r="C298" s="12"/>
      <c r="D298" s="14" t="s">
        <v>257</v>
      </c>
      <c r="E298" s="12"/>
      <c r="F298" s="12"/>
      <c r="G298" s="12"/>
      <c r="H298" s="12"/>
      <c r="I298" s="12"/>
      <c r="J298" s="12"/>
      <c r="K298" s="12"/>
      <c r="L298" s="12"/>
      <c r="M298" s="12"/>
    </row>
    <row r="299" spans="1:13" x14ac:dyDescent="0.25">
      <c r="A299" s="12"/>
      <c r="B299" s="12"/>
      <c r="C299" s="12"/>
      <c r="D299" s="14"/>
      <c r="E299" s="11" t="s">
        <v>66</v>
      </c>
      <c r="F299" s="12">
        <v>1</v>
      </c>
      <c r="G299" s="15">
        <v>0</v>
      </c>
      <c r="H299" s="15">
        <v>0</v>
      </c>
      <c r="I299" s="15">
        <v>0</v>
      </c>
      <c r="J299" s="13">
        <f>F299*(G299+ (G299= 0))*(H299+ (H299= 0))*(I299+ (I299= 0))</f>
        <v>1</v>
      </c>
      <c r="K299" s="12"/>
      <c r="L299" s="12"/>
      <c r="M299" s="12"/>
    </row>
    <row r="300" spans="1:13" x14ac:dyDescent="0.25">
      <c r="A300" s="12"/>
      <c r="B300" s="12"/>
      <c r="C300" s="12"/>
      <c r="D300" s="14"/>
      <c r="E300" s="12"/>
      <c r="F300" s="12"/>
      <c r="G300" s="12"/>
      <c r="H300" s="12"/>
      <c r="I300" s="12"/>
      <c r="J300" s="16" t="s">
        <v>258</v>
      </c>
      <c r="K300" s="10">
        <f>SUM(J299:J299)</f>
        <v>1</v>
      </c>
      <c r="L300" s="15">
        <v>3849.38</v>
      </c>
      <c r="M300" s="10">
        <f>ROUND(L300*K300,2)</f>
        <v>3849.38</v>
      </c>
    </row>
    <row r="301" spans="1:13" ht="0.95" customHeight="1" x14ac:dyDescent="0.25">
      <c r="A301" s="17"/>
      <c r="B301" s="17"/>
      <c r="C301" s="17"/>
      <c r="D301" s="26"/>
      <c r="E301" s="17"/>
      <c r="F301" s="17"/>
      <c r="G301" s="17"/>
      <c r="H301" s="17"/>
      <c r="I301" s="17"/>
      <c r="J301" s="17"/>
      <c r="K301" s="17"/>
      <c r="L301" s="17"/>
      <c r="M301" s="17"/>
    </row>
    <row r="302" spans="1:13" x14ac:dyDescent="0.25">
      <c r="A302" s="11" t="s">
        <v>259</v>
      </c>
      <c r="B302" s="11" t="s">
        <v>20</v>
      </c>
      <c r="C302" s="11" t="s">
        <v>118</v>
      </c>
      <c r="D302" s="25" t="s">
        <v>260</v>
      </c>
      <c r="E302" s="12"/>
      <c r="F302" s="12"/>
      <c r="G302" s="12"/>
      <c r="H302" s="12"/>
      <c r="I302" s="12"/>
      <c r="J302" s="12"/>
      <c r="K302" s="13">
        <f>K305</f>
        <v>1</v>
      </c>
      <c r="L302" s="13">
        <f>L305</f>
        <v>288.52999999999997</v>
      </c>
      <c r="M302" s="13">
        <f>M305</f>
        <v>288.52999999999997</v>
      </c>
    </row>
    <row r="303" spans="1:13" ht="123.75" x14ac:dyDescent="0.25">
      <c r="A303" s="12"/>
      <c r="B303" s="12"/>
      <c r="C303" s="12"/>
      <c r="D303" s="14" t="s">
        <v>261</v>
      </c>
      <c r="E303" s="12"/>
      <c r="F303" s="12"/>
      <c r="G303" s="12"/>
      <c r="H303" s="12"/>
      <c r="I303" s="12"/>
      <c r="J303" s="12"/>
      <c r="K303" s="12"/>
      <c r="L303" s="12"/>
      <c r="M303" s="12"/>
    </row>
    <row r="304" spans="1:13" x14ac:dyDescent="0.25">
      <c r="A304" s="12"/>
      <c r="B304" s="12"/>
      <c r="C304" s="12"/>
      <c r="D304" s="14"/>
      <c r="E304" s="11" t="s">
        <v>66</v>
      </c>
      <c r="F304" s="12">
        <v>1</v>
      </c>
      <c r="G304" s="15">
        <v>0</v>
      </c>
      <c r="H304" s="15">
        <v>0</v>
      </c>
      <c r="I304" s="15">
        <v>0</v>
      </c>
      <c r="J304" s="13">
        <f>F304*(G304+ (G304= 0))*(H304+ (H304= 0))*(I304+ (I304= 0))</f>
        <v>1</v>
      </c>
      <c r="K304" s="12"/>
      <c r="L304" s="12"/>
      <c r="M304" s="12"/>
    </row>
    <row r="305" spans="1:13" x14ac:dyDescent="0.25">
      <c r="A305" s="12"/>
      <c r="B305" s="12"/>
      <c r="C305" s="12"/>
      <c r="D305" s="14"/>
      <c r="E305" s="12"/>
      <c r="F305" s="12"/>
      <c r="G305" s="12"/>
      <c r="H305" s="12"/>
      <c r="I305" s="12"/>
      <c r="J305" s="16" t="s">
        <v>262</v>
      </c>
      <c r="K305" s="10">
        <f>SUM(J304:J304)</f>
        <v>1</v>
      </c>
      <c r="L305" s="15">
        <v>288.52999999999997</v>
      </c>
      <c r="M305" s="10">
        <f>ROUND(L305*K305,2)</f>
        <v>288.52999999999997</v>
      </c>
    </row>
    <row r="306" spans="1:13" ht="0.95" customHeight="1" x14ac:dyDescent="0.25">
      <c r="A306" s="17"/>
      <c r="B306" s="17"/>
      <c r="C306" s="17"/>
      <c r="D306" s="26"/>
      <c r="E306" s="17"/>
      <c r="F306" s="17"/>
      <c r="G306" s="17"/>
      <c r="H306" s="17"/>
      <c r="I306" s="17"/>
      <c r="J306" s="17"/>
      <c r="K306" s="17"/>
      <c r="L306" s="17"/>
      <c r="M306" s="17"/>
    </row>
    <row r="307" spans="1:13" x14ac:dyDescent="0.25">
      <c r="A307" s="11" t="s">
        <v>263</v>
      </c>
      <c r="B307" s="11" t="s">
        <v>20</v>
      </c>
      <c r="C307" s="11" t="s">
        <v>6</v>
      </c>
      <c r="D307" s="25" t="s">
        <v>264</v>
      </c>
      <c r="E307" s="12"/>
      <c r="F307" s="12"/>
      <c r="G307" s="12"/>
      <c r="H307" s="12"/>
      <c r="I307" s="12"/>
      <c r="J307" s="12"/>
      <c r="K307" s="13">
        <f>K310</f>
        <v>1</v>
      </c>
      <c r="L307" s="13">
        <f>L310</f>
        <v>299.42</v>
      </c>
      <c r="M307" s="13">
        <f>M310</f>
        <v>299.42</v>
      </c>
    </row>
    <row r="308" spans="1:13" ht="56.25" x14ac:dyDescent="0.25">
      <c r="A308" s="12"/>
      <c r="B308" s="12"/>
      <c r="C308" s="12"/>
      <c r="D308" s="14" t="s">
        <v>265</v>
      </c>
      <c r="E308" s="12"/>
      <c r="F308" s="12"/>
      <c r="G308" s="12"/>
      <c r="H308" s="12"/>
      <c r="I308" s="12"/>
      <c r="J308" s="12"/>
      <c r="K308" s="12"/>
      <c r="L308" s="12"/>
      <c r="M308" s="12"/>
    </row>
    <row r="309" spans="1:13" x14ac:dyDescent="0.25">
      <c r="A309" s="12"/>
      <c r="B309" s="12"/>
      <c r="C309" s="12"/>
      <c r="D309" s="14"/>
      <c r="E309" s="11" t="s">
        <v>66</v>
      </c>
      <c r="F309" s="12">
        <v>1</v>
      </c>
      <c r="G309" s="15">
        <v>0</v>
      </c>
      <c r="H309" s="15">
        <v>0</v>
      </c>
      <c r="I309" s="15">
        <v>0</v>
      </c>
      <c r="J309" s="13">
        <f>F309*(G309+ (G309= 0))*(H309+ (H309= 0))*(I309+ (I309= 0))</f>
        <v>1</v>
      </c>
      <c r="K309" s="12"/>
      <c r="L309" s="12"/>
      <c r="M309" s="12"/>
    </row>
    <row r="310" spans="1:13" x14ac:dyDescent="0.25">
      <c r="A310" s="12"/>
      <c r="B310" s="12"/>
      <c r="C310" s="12"/>
      <c r="D310" s="14"/>
      <c r="E310" s="12"/>
      <c r="F310" s="12"/>
      <c r="G310" s="12"/>
      <c r="H310" s="12"/>
      <c r="I310" s="12"/>
      <c r="J310" s="16" t="s">
        <v>266</v>
      </c>
      <c r="K310" s="10">
        <f>SUM(J309:J309)</f>
        <v>1</v>
      </c>
      <c r="L310" s="15">
        <v>299.42</v>
      </c>
      <c r="M310" s="10">
        <f>ROUND(L310*K310,2)</f>
        <v>299.42</v>
      </c>
    </row>
    <row r="311" spans="1:13" ht="0.95" customHeight="1" x14ac:dyDescent="0.25">
      <c r="A311" s="17"/>
      <c r="B311" s="17"/>
      <c r="C311" s="17"/>
      <c r="D311" s="26"/>
      <c r="E311" s="17"/>
      <c r="F311" s="17"/>
      <c r="G311" s="17"/>
      <c r="H311" s="17"/>
      <c r="I311" s="17"/>
      <c r="J311" s="17"/>
      <c r="K311" s="17"/>
      <c r="L311" s="17"/>
      <c r="M311" s="17"/>
    </row>
    <row r="312" spans="1:13" x14ac:dyDescent="0.25">
      <c r="A312" s="11" t="s">
        <v>267</v>
      </c>
      <c r="B312" s="11" t="s">
        <v>20</v>
      </c>
      <c r="C312" s="11" t="s">
        <v>6</v>
      </c>
      <c r="D312" s="25" t="s">
        <v>268</v>
      </c>
      <c r="E312" s="12"/>
      <c r="F312" s="12"/>
      <c r="G312" s="12"/>
      <c r="H312" s="12"/>
      <c r="I312" s="12"/>
      <c r="J312" s="12"/>
      <c r="K312" s="13">
        <f>K315</f>
        <v>1</v>
      </c>
      <c r="L312" s="13">
        <f>L315</f>
        <v>208.09</v>
      </c>
      <c r="M312" s="13">
        <f>M315</f>
        <v>208.09</v>
      </c>
    </row>
    <row r="313" spans="1:13" ht="56.25" x14ac:dyDescent="0.25">
      <c r="A313" s="12"/>
      <c r="B313" s="12"/>
      <c r="C313" s="12"/>
      <c r="D313" s="14" t="s">
        <v>269</v>
      </c>
      <c r="E313" s="12"/>
      <c r="F313" s="12"/>
      <c r="G313" s="12"/>
      <c r="H313" s="12"/>
      <c r="I313" s="12"/>
      <c r="J313" s="12"/>
      <c r="K313" s="12"/>
      <c r="L313" s="12"/>
      <c r="M313" s="12"/>
    </row>
    <row r="314" spans="1:13" x14ac:dyDescent="0.25">
      <c r="A314" s="12"/>
      <c r="B314" s="12"/>
      <c r="C314" s="12"/>
      <c r="D314" s="14"/>
      <c r="E314" s="11" t="s">
        <v>66</v>
      </c>
      <c r="F314" s="12">
        <v>1</v>
      </c>
      <c r="G314" s="15">
        <v>0</v>
      </c>
      <c r="H314" s="15">
        <v>0</v>
      </c>
      <c r="I314" s="15">
        <v>0</v>
      </c>
      <c r="J314" s="13">
        <f>F314*(G314+ (G314= 0))*(H314+ (H314= 0))*(I314+ (I314= 0))</f>
        <v>1</v>
      </c>
      <c r="K314" s="12"/>
      <c r="L314" s="12"/>
      <c r="M314" s="12"/>
    </row>
    <row r="315" spans="1:13" x14ac:dyDescent="0.25">
      <c r="A315" s="12"/>
      <c r="B315" s="12"/>
      <c r="C315" s="12"/>
      <c r="D315" s="14"/>
      <c r="E315" s="12"/>
      <c r="F315" s="12"/>
      <c r="G315" s="12"/>
      <c r="H315" s="12"/>
      <c r="I315" s="12"/>
      <c r="J315" s="16" t="s">
        <v>270</v>
      </c>
      <c r="K315" s="10">
        <f>SUM(J314:J314)</f>
        <v>1</v>
      </c>
      <c r="L315" s="15">
        <v>208.09</v>
      </c>
      <c r="M315" s="10">
        <f>ROUND(L315*K315,2)</f>
        <v>208.09</v>
      </c>
    </row>
    <row r="316" spans="1:13" ht="0.95" customHeight="1" x14ac:dyDescent="0.25">
      <c r="A316" s="17"/>
      <c r="B316" s="17"/>
      <c r="C316" s="17"/>
      <c r="D316" s="26"/>
      <c r="E316" s="17"/>
      <c r="F316" s="17"/>
      <c r="G316" s="17"/>
      <c r="H316" s="17"/>
      <c r="I316" s="17"/>
      <c r="J316" s="17"/>
      <c r="K316" s="17"/>
      <c r="L316" s="17"/>
      <c r="M316" s="17"/>
    </row>
    <row r="317" spans="1:13" x14ac:dyDescent="0.25">
      <c r="A317" s="12"/>
      <c r="B317" s="12"/>
      <c r="C317" s="12"/>
      <c r="D317" s="14"/>
      <c r="E317" s="12"/>
      <c r="F317" s="12"/>
      <c r="G317" s="12"/>
      <c r="H317" s="12"/>
      <c r="I317" s="12"/>
      <c r="J317" s="16" t="s">
        <v>271</v>
      </c>
      <c r="K317" s="15">
        <v>1</v>
      </c>
      <c r="L317" s="10">
        <f>M290+M295+M300+M305+M310+M315</f>
        <v>33030.969999999994</v>
      </c>
      <c r="M317" s="10">
        <f>ROUND(L317*K317,2)</f>
        <v>33030.97</v>
      </c>
    </row>
    <row r="318" spans="1:13" ht="0.95" customHeight="1" x14ac:dyDescent="0.25">
      <c r="A318" s="17"/>
      <c r="B318" s="17"/>
      <c r="C318" s="17"/>
      <c r="D318" s="26"/>
      <c r="E318" s="17"/>
      <c r="F318" s="17"/>
      <c r="G318" s="17"/>
      <c r="H318" s="17"/>
      <c r="I318" s="17"/>
      <c r="J318" s="17"/>
      <c r="K318" s="17"/>
      <c r="L318" s="17"/>
      <c r="M318" s="17"/>
    </row>
    <row r="319" spans="1:13" x14ac:dyDescent="0.25">
      <c r="A319" s="21" t="s">
        <v>272</v>
      </c>
      <c r="B319" s="21" t="s">
        <v>17</v>
      </c>
      <c r="C319" s="21" t="s">
        <v>6</v>
      </c>
      <c r="D319" s="27" t="s">
        <v>273</v>
      </c>
      <c r="E319" s="22"/>
      <c r="F319" s="22"/>
      <c r="G319" s="22"/>
      <c r="H319" s="22"/>
      <c r="I319" s="22"/>
      <c r="J319" s="22"/>
      <c r="K319" s="10">
        <f>K385</f>
        <v>1</v>
      </c>
      <c r="L319" s="10">
        <f>L385</f>
        <v>2567.7900000000004</v>
      </c>
      <c r="M319" s="10">
        <f>M385</f>
        <v>2567.79</v>
      </c>
    </row>
    <row r="320" spans="1:13" x14ac:dyDescent="0.25">
      <c r="A320" s="11" t="s">
        <v>274</v>
      </c>
      <c r="B320" s="11" t="s">
        <v>20</v>
      </c>
      <c r="C320" s="11" t="s">
        <v>188</v>
      </c>
      <c r="D320" s="25" t="s">
        <v>275</v>
      </c>
      <c r="E320" s="12"/>
      <c r="F320" s="12"/>
      <c r="G320" s="12"/>
      <c r="H320" s="12"/>
      <c r="I320" s="12"/>
      <c r="J320" s="12"/>
      <c r="K320" s="13">
        <f>K323</f>
        <v>8.8000000000000007</v>
      </c>
      <c r="L320" s="13">
        <f>L323</f>
        <v>47.76</v>
      </c>
      <c r="M320" s="13">
        <f>M323</f>
        <v>420.29</v>
      </c>
    </row>
    <row r="321" spans="1:13" ht="157.5" x14ac:dyDescent="0.25">
      <c r="A321" s="12"/>
      <c r="B321" s="12"/>
      <c r="C321" s="12"/>
      <c r="D321" s="14" t="s">
        <v>276</v>
      </c>
      <c r="E321" s="12"/>
      <c r="F321" s="12"/>
      <c r="G321" s="12"/>
      <c r="H321" s="12"/>
      <c r="I321" s="12"/>
      <c r="J321" s="12"/>
      <c r="K321" s="12"/>
      <c r="L321" s="12"/>
      <c r="M321" s="12"/>
    </row>
    <row r="322" spans="1:13" x14ac:dyDescent="0.25">
      <c r="A322" s="12"/>
      <c r="B322" s="12"/>
      <c r="C322" s="12"/>
      <c r="D322" s="14"/>
      <c r="E322" s="11" t="s">
        <v>66</v>
      </c>
      <c r="F322" s="12">
        <v>1</v>
      </c>
      <c r="G322" s="15">
        <v>8.8000000000000007</v>
      </c>
      <c r="H322" s="15">
        <v>0</v>
      </c>
      <c r="I322" s="15">
        <v>0</v>
      </c>
      <c r="J322" s="13">
        <f>F322*(G322+ (G322= 0))*(H322+ (H322= 0))*(I322+ (I322= 0))</f>
        <v>8.8000000000000007</v>
      </c>
      <c r="K322" s="12"/>
      <c r="L322" s="12"/>
      <c r="M322" s="12"/>
    </row>
    <row r="323" spans="1:13" x14ac:dyDescent="0.25">
      <c r="A323" s="12"/>
      <c r="B323" s="12"/>
      <c r="C323" s="12"/>
      <c r="D323" s="14"/>
      <c r="E323" s="12"/>
      <c r="F323" s="12"/>
      <c r="G323" s="12"/>
      <c r="H323" s="12"/>
      <c r="I323" s="12"/>
      <c r="J323" s="16" t="s">
        <v>277</v>
      </c>
      <c r="K323" s="10">
        <f>SUM(J322:J322)</f>
        <v>8.8000000000000007</v>
      </c>
      <c r="L323" s="15">
        <v>47.76</v>
      </c>
      <c r="M323" s="10">
        <f>ROUND(L323*K323,2)</f>
        <v>420.29</v>
      </c>
    </row>
    <row r="324" spans="1:13" ht="0.95" customHeight="1" x14ac:dyDescent="0.25">
      <c r="A324" s="17"/>
      <c r="B324" s="17"/>
      <c r="C324" s="17"/>
      <c r="D324" s="26"/>
      <c r="E324" s="17"/>
      <c r="F324" s="17"/>
      <c r="G324" s="17"/>
      <c r="H324" s="17"/>
      <c r="I324" s="17"/>
      <c r="J324" s="17"/>
      <c r="K324" s="17"/>
      <c r="L324" s="17"/>
      <c r="M324" s="17"/>
    </row>
    <row r="325" spans="1:13" x14ac:dyDescent="0.25">
      <c r="A325" s="11" t="s">
        <v>278</v>
      </c>
      <c r="B325" s="11" t="s">
        <v>20</v>
      </c>
      <c r="C325" s="11" t="s">
        <v>188</v>
      </c>
      <c r="D325" s="25" t="s">
        <v>279</v>
      </c>
      <c r="E325" s="12"/>
      <c r="F325" s="12"/>
      <c r="G325" s="12"/>
      <c r="H325" s="12"/>
      <c r="I325" s="12"/>
      <c r="J325" s="12"/>
      <c r="K325" s="13">
        <f>K328</f>
        <v>0.65</v>
      </c>
      <c r="L325" s="13">
        <f>L328</f>
        <v>57.49</v>
      </c>
      <c r="M325" s="13">
        <f>M328</f>
        <v>37.369999999999997</v>
      </c>
    </row>
    <row r="326" spans="1:13" ht="135" x14ac:dyDescent="0.25">
      <c r="A326" s="12"/>
      <c r="B326" s="12"/>
      <c r="C326" s="12"/>
      <c r="D326" s="14" t="s">
        <v>280</v>
      </c>
      <c r="E326" s="12"/>
      <c r="F326" s="12"/>
      <c r="G326" s="12"/>
      <c r="H326" s="12"/>
      <c r="I326" s="12"/>
      <c r="J326" s="12"/>
      <c r="K326" s="12"/>
      <c r="L326" s="12"/>
      <c r="M326" s="12"/>
    </row>
    <row r="327" spans="1:13" x14ac:dyDescent="0.25">
      <c r="A327" s="12"/>
      <c r="B327" s="12"/>
      <c r="C327" s="12"/>
      <c r="D327" s="14"/>
      <c r="E327" s="11" t="s">
        <v>66</v>
      </c>
      <c r="F327" s="12">
        <v>1</v>
      </c>
      <c r="G327" s="15">
        <v>0.65</v>
      </c>
      <c r="H327" s="15">
        <v>0</v>
      </c>
      <c r="I327" s="15">
        <v>0</v>
      </c>
      <c r="J327" s="13">
        <f>F327*(G327+ (G327= 0))*(H327+ (H327= 0))*(I327+ (I327= 0))</f>
        <v>0.65</v>
      </c>
      <c r="K327" s="12"/>
      <c r="L327" s="12"/>
      <c r="M327" s="12"/>
    </row>
    <row r="328" spans="1:13" x14ac:dyDescent="0.25">
      <c r="A328" s="12"/>
      <c r="B328" s="12"/>
      <c r="C328" s="12"/>
      <c r="D328" s="14"/>
      <c r="E328" s="12"/>
      <c r="F328" s="12"/>
      <c r="G328" s="12"/>
      <c r="H328" s="12"/>
      <c r="I328" s="12"/>
      <c r="J328" s="16" t="s">
        <v>281</v>
      </c>
      <c r="K328" s="10">
        <f>SUM(J327:J327)</f>
        <v>0.65</v>
      </c>
      <c r="L328" s="15">
        <v>57.49</v>
      </c>
      <c r="M328" s="10">
        <f>ROUND(L328*K328,2)</f>
        <v>37.369999999999997</v>
      </c>
    </row>
    <row r="329" spans="1:13" ht="0.95" customHeight="1" x14ac:dyDescent="0.25">
      <c r="A329" s="17"/>
      <c r="B329" s="17"/>
      <c r="C329" s="17"/>
      <c r="D329" s="26"/>
      <c r="E329" s="17"/>
      <c r="F329" s="17"/>
      <c r="G329" s="17"/>
      <c r="H329" s="17"/>
      <c r="I329" s="17"/>
      <c r="J329" s="17"/>
      <c r="K329" s="17"/>
      <c r="L329" s="17"/>
      <c r="M329" s="17"/>
    </row>
    <row r="330" spans="1:13" x14ac:dyDescent="0.25">
      <c r="A330" s="11" t="s">
        <v>282</v>
      </c>
      <c r="B330" s="11" t="s">
        <v>20</v>
      </c>
      <c r="C330" s="11" t="s">
        <v>188</v>
      </c>
      <c r="D330" s="25" t="s">
        <v>283</v>
      </c>
      <c r="E330" s="12"/>
      <c r="F330" s="12"/>
      <c r="G330" s="12"/>
      <c r="H330" s="12"/>
      <c r="I330" s="12"/>
      <c r="J330" s="12"/>
      <c r="K330" s="13">
        <f>K333</f>
        <v>9.92</v>
      </c>
      <c r="L330" s="13">
        <f>L333</f>
        <v>66.209999999999994</v>
      </c>
      <c r="M330" s="13">
        <f>M333</f>
        <v>656.8</v>
      </c>
    </row>
    <row r="331" spans="1:13" ht="146.25" x14ac:dyDescent="0.25">
      <c r="A331" s="12"/>
      <c r="B331" s="12"/>
      <c r="C331" s="12"/>
      <c r="D331" s="14" t="s">
        <v>284</v>
      </c>
      <c r="E331" s="12"/>
      <c r="F331" s="12"/>
      <c r="G331" s="12"/>
      <c r="H331" s="12"/>
      <c r="I331" s="12"/>
      <c r="J331" s="12"/>
      <c r="K331" s="12"/>
      <c r="L331" s="12"/>
      <c r="M331" s="12"/>
    </row>
    <row r="332" spans="1:13" x14ac:dyDescent="0.25">
      <c r="A332" s="12"/>
      <c r="B332" s="12"/>
      <c r="C332" s="12"/>
      <c r="D332" s="14"/>
      <c r="E332" s="11" t="s">
        <v>66</v>
      </c>
      <c r="F332" s="12">
        <v>1</v>
      </c>
      <c r="G332" s="15">
        <v>9.92</v>
      </c>
      <c r="H332" s="15">
        <v>0</v>
      </c>
      <c r="I332" s="15">
        <v>0</v>
      </c>
      <c r="J332" s="13">
        <f>F332*(G332+ (G332= 0))*(H332+ (H332= 0))*(I332+ (I332= 0))</f>
        <v>9.92</v>
      </c>
      <c r="K332" s="12"/>
      <c r="L332" s="12"/>
      <c r="M332" s="12"/>
    </row>
    <row r="333" spans="1:13" x14ac:dyDescent="0.25">
      <c r="A333" s="12"/>
      <c r="B333" s="12"/>
      <c r="C333" s="12"/>
      <c r="D333" s="14"/>
      <c r="E333" s="12"/>
      <c r="F333" s="12"/>
      <c r="G333" s="12"/>
      <c r="H333" s="12"/>
      <c r="I333" s="12"/>
      <c r="J333" s="16" t="s">
        <v>285</v>
      </c>
      <c r="K333" s="10">
        <f>SUM(J332:J332)</f>
        <v>9.92</v>
      </c>
      <c r="L333" s="15">
        <v>66.209999999999994</v>
      </c>
      <c r="M333" s="10">
        <f>ROUND(L333*K333,2)</f>
        <v>656.8</v>
      </c>
    </row>
    <row r="334" spans="1:13" ht="0.95" customHeight="1" x14ac:dyDescent="0.25">
      <c r="A334" s="17"/>
      <c r="B334" s="17"/>
      <c r="C334" s="17"/>
      <c r="D334" s="26"/>
      <c r="E334" s="17"/>
      <c r="F334" s="17"/>
      <c r="G334" s="17"/>
      <c r="H334" s="17"/>
      <c r="I334" s="17"/>
      <c r="J334" s="17"/>
      <c r="K334" s="17"/>
      <c r="L334" s="17"/>
      <c r="M334" s="17"/>
    </row>
    <row r="335" spans="1:13" x14ac:dyDescent="0.25">
      <c r="A335" s="11" t="s">
        <v>286</v>
      </c>
      <c r="B335" s="11" t="s">
        <v>20</v>
      </c>
      <c r="C335" s="11" t="s">
        <v>6</v>
      </c>
      <c r="D335" s="25" t="s">
        <v>287</v>
      </c>
      <c r="E335" s="12"/>
      <c r="F335" s="12"/>
      <c r="G335" s="12"/>
      <c r="H335" s="12"/>
      <c r="I335" s="12"/>
      <c r="J335" s="12"/>
      <c r="K335" s="13">
        <f>K338</f>
        <v>2</v>
      </c>
      <c r="L335" s="13">
        <f>L338</f>
        <v>28.78</v>
      </c>
      <c r="M335" s="13">
        <f>M338</f>
        <v>57.56</v>
      </c>
    </row>
    <row r="336" spans="1:13" ht="56.25" x14ac:dyDescent="0.25">
      <c r="A336" s="12"/>
      <c r="B336" s="12"/>
      <c r="C336" s="12"/>
      <c r="D336" s="14" t="s">
        <v>288</v>
      </c>
      <c r="E336" s="12"/>
      <c r="F336" s="12"/>
      <c r="G336" s="12"/>
      <c r="H336" s="12"/>
      <c r="I336" s="12"/>
      <c r="J336" s="12"/>
      <c r="K336" s="12"/>
      <c r="L336" s="12"/>
      <c r="M336" s="12"/>
    </row>
    <row r="337" spans="1:13" x14ac:dyDescent="0.25">
      <c r="A337" s="12"/>
      <c r="B337" s="12"/>
      <c r="C337" s="12"/>
      <c r="D337" s="14"/>
      <c r="E337" s="11" t="s">
        <v>66</v>
      </c>
      <c r="F337" s="12">
        <v>2</v>
      </c>
      <c r="G337" s="15">
        <v>0</v>
      </c>
      <c r="H337" s="15">
        <v>0</v>
      </c>
      <c r="I337" s="15">
        <v>0</v>
      </c>
      <c r="J337" s="13">
        <f>F337*(G337+ (G337= 0))*(H337+ (H337= 0))*(I337+ (I337= 0))</f>
        <v>2</v>
      </c>
      <c r="K337" s="12"/>
      <c r="L337" s="12"/>
      <c r="M337" s="12"/>
    </row>
    <row r="338" spans="1:13" x14ac:dyDescent="0.25">
      <c r="A338" s="12"/>
      <c r="B338" s="12"/>
      <c r="C338" s="12"/>
      <c r="D338" s="14"/>
      <c r="E338" s="12"/>
      <c r="F338" s="12"/>
      <c r="G338" s="12"/>
      <c r="H338" s="12"/>
      <c r="I338" s="12"/>
      <c r="J338" s="16" t="s">
        <v>289</v>
      </c>
      <c r="K338" s="10">
        <f>SUM(J337:J337)</f>
        <v>2</v>
      </c>
      <c r="L338" s="15">
        <v>28.78</v>
      </c>
      <c r="M338" s="10">
        <f>ROUND(L338*K338,2)</f>
        <v>57.56</v>
      </c>
    </row>
    <row r="339" spans="1:13" ht="0.95" customHeight="1" x14ac:dyDescent="0.25">
      <c r="A339" s="17"/>
      <c r="B339" s="17"/>
      <c r="C339" s="17"/>
      <c r="D339" s="26"/>
      <c r="E339" s="17"/>
      <c r="F339" s="17"/>
      <c r="G339" s="17"/>
      <c r="H339" s="17"/>
      <c r="I339" s="17"/>
      <c r="J339" s="17"/>
      <c r="K339" s="17"/>
      <c r="L339" s="17"/>
      <c r="M339" s="17"/>
    </row>
    <row r="340" spans="1:13" x14ac:dyDescent="0.25">
      <c r="A340" s="11" t="s">
        <v>290</v>
      </c>
      <c r="B340" s="11" t="s">
        <v>20</v>
      </c>
      <c r="C340" s="11" t="s">
        <v>6</v>
      </c>
      <c r="D340" s="25" t="s">
        <v>291</v>
      </c>
      <c r="E340" s="12"/>
      <c r="F340" s="12"/>
      <c r="G340" s="12"/>
      <c r="H340" s="12"/>
      <c r="I340" s="12"/>
      <c r="J340" s="12"/>
      <c r="K340" s="13">
        <f>K343</f>
        <v>2</v>
      </c>
      <c r="L340" s="13">
        <f>L343</f>
        <v>40.76</v>
      </c>
      <c r="M340" s="13">
        <f>M343</f>
        <v>81.52</v>
      </c>
    </row>
    <row r="341" spans="1:13" ht="56.25" x14ac:dyDescent="0.25">
      <c r="A341" s="12"/>
      <c r="B341" s="12"/>
      <c r="C341" s="12"/>
      <c r="D341" s="14" t="s">
        <v>292</v>
      </c>
      <c r="E341" s="12"/>
      <c r="F341" s="12"/>
      <c r="G341" s="12"/>
      <c r="H341" s="12"/>
      <c r="I341" s="12"/>
      <c r="J341" s="12"/>
      <c r="K341" s="12"/>
      <c r="L341" s="12"/>
      <c r="M341" s="12"/>
    </row>
    <row r="342" spans="1:13" x14ac:dyDescent="0.25">
      <c r="A342" s="12"/>
      <c r="B342" s="12"/>
      <c r="C342" s="12"/>
      <c r="D342" s="14"/>
      <c r="E342" s="11" t="s">
        <v>66</v>
      </c>
      <c r="F342" s="12">
        <v>2</v>
      </c>
      <c r="G342" s="15">
        <v>0</v>
      </c>
      <c r="H342" s="15">
        <v>0</v>
      </c>
      <c r="I342" s="15">
        <v>0</v>
      </c>
      <c r="J342" s="13">
        <f>F342*(G342+ (G342= 0))*(H342+ (H342= 0))*(I342+ (I342= 0))</f>
        <v>2</v>
      </c>
      <c r="K342" s="12"/>
      <c r="L342" s="12"/>
      <c r="M342" s="12"/>
    </row>
    <row r="343" spans="1:13" x14ac:dyDescent="0.25">
      <c r="A343" s="12"/>
      <c r="B343" s="12"/>
      <c r="C343" s="12"/>
      <c r="D343" s="14"/>
      <c r="E343" s="12"/>
      <c r="F343" s="12"/>
      <c r="G343" s="12"/>
      <c r="H343" s="12"/>
      <c r="I343" s="12"/>
      <c r="J343" s="16" t="s">
        <v>293</v>
      </c>
      <c r="K343" s="10">
        <f>SUM(J342:J342)</f>
        <v>2</v>
      </c>
      <c r="L343" s="15">
        <v>40.76</v>
      </c>
      <c r="M343" s="10">
        <f>ROUND(L343*K343,2)</f>
        <v>81.52</v>
      </c>
    </row>
    <row r="344" spans="1:13" ht="0.95" customHeight="1" x14ac:dyDescent="0.25">
      <c r="A344" s="17"/>
      <c r="B344" s="17"/>
      <c r="C344" s="17"/>
      <c r="D344" s="26"/>
      <c r="E344" s="17"/>
      <c r="F344" s="17"/>
      <c r="G344" s="17"/>
      <c r="H344" s="17"/>
      <c r="I344" s="17"/>
      <c r="J344" s="17"/>
      <c r="K344" s="17"/>
      <c r="L344" s="17"/>
      <c r="M344" s="17"/>
    </row>
    <row r="345" spans="1:13" x14ac:dyDescent="0.25">
      <c r="A345" s="11" t="s">
        <v>294</v>
      </c>
      <c r="B345" s="11" t="s">
        <v>20</v>
      </c>
      <c r="C345" s="11" t="s">
        <v>6</v>
      </c>
      <c r="D345" s="25" t="s">
        <v>295</v>
      </c>
      <c r="E345" s="12"/>
      <c r="F345" s="12"/>
      <c r="G345" s="12"/>
      <c r="H345" s="12"/>
      <c r="I345" s="12"/>
      <c r="J345" s="12"/>
      <c r="K345" s="13">
        <f>K348</f>
        <v>2</v>
      </c>
      <c r="L345" s="13">
        <f>L348</f>
        <v>67.75</v>
      </c>
      <c r="M345" s="13">
        <f>M348</f>
        <v>135.5</v>
      </c>
    </row>
    <row r="346" spans="1:13" ht="78.75" x14ac:dyDescent="0.25">
      <c r="A346" s="12"/>
      <c r="B346" s="12"/>
      <c r="C346" s="12"/>
      <c r="D346" s="14" t="s">
        <v>296</v>
      </c>
      <c r="E346" s="12"/>
      <c r="F346" s="12"/>
      <c r="G346" s="12"/>
      <c r="H346" s="12"/>
      <c r="I346" s="12"/>
      <c r="J346" s="12"/>
      <c r="K346" s="12"/>
      <c r="L346" s="12"/>
      <c r="M346" s="12"/>
    </row>
    <row r="347" spans="1:13" x14ac:dyDescent="0.25">
      <c r="A347" s="12"/>
      <c r="B347" s="12"/>
      <c r="C347" s="12"/>
      <c r="D347" s="14"/>
      <c r="E347" s="11" t="s">
        <v>66</v>
      </c>
      <c r="F347" s="12">
        <v>2</v>
      </c>
      <c r="G347" s="15">
        <v>0</v>
      </c>
      <c r="H347" s="15">
        <v>0</v>
      </c>
      <c r="I347" s="15">
        <v>0</v>
      </c>
      <c r="J347" s="13">
        <f>F347*(G347+ (G347= 0))*(H347+ (H347= 0))*(I347+ (I347= 0))</f>
        <v>2</v>
      </c>
      <c r="K347" s="12"/>
      <c r="L347" s="12"/>
      <c r="M347" s="12"/>
    </row>
    <row r="348" spans="1:13" x14ac:dyDescent="0.25">
      <c r="A348" s="12"/>
      <c r="B348" s="12"/>
      <c r="C348" s="12"/>
      <c r="D348" s="14"/>
      <c r="E348" s="12"/>
      <c r="F348" s="12"/>
      <c r="G348" s="12"/>
      <c r="H348" s="12"/>
      <c r="I348" s="12"/>
      <c r="J348" s="16" t="s">
        <v>297</v>
      </c>
      <c r="K348" s="10">
        <f>SUM(J347:J347)</f>
        <v>2</v>
      </c>
      <c r="L348" s="15">
        <v>67.75</v>
      </c>
      <c r="M348" s="10">
        <f>ROUND(L348*K348,2)</f>
        <v>135.5</v>
      </c>
    </row>
    <row r="349" spans="1:13" ht="0.95" customHeight="1" x14ac:dyDescent="0.25">
      <c r="A349" s="17"/>
      <c r="B349" s="17"/>
      <c r="C349" s="17"/>
      <c r="D349" s="26"/>
      <c r="E349" s="17"/>
      <c r="F349" s="17"/>
      <c r="G349" s="17"/>
      <c r="H349" s="17"/>
      <c r="I349" s="17"/>
      <c r="J349" s="17"/>
      <c r="K349" s="17"/>
      <c r="L349" s="17"/>
      <c r="M349" s="17"/>
    </row>
    <row r="350" spans="1:13" x14ac:dyDescent="0.25">
      <c r="A350" s="11" t="s">
        <v>298</v>
      </c>
      <c r="B350" s="11" t="s">
        <v>20</v>
      </c>
      <c r="C350" s="11" t="s">
        <v>6</v>
      </c>
      <c r="D350" s="25" t="s">
        <v>299</v>
      </c>
      <c r="E350" s="12"/>
      <c r="F350" s="12"/>
      <c r="G350" s="12"/>
      <c r="H350" s="12"/>
      <c r="I350" s="12"/>
      <c r="J350" s="12"/>
      <c r="K350" s="13">
        <f>K353</f>
        <v>1</v>
      </c>
      <c r="L350" s="13">
        <f>L353</f>
        <v>105.17</v>
      </c>
      <c r="M350" s="13">
        <f>M353</f>
        <v>105.17</v>
      </c>
    </row>
    <row r="351" spans="1:13" ht="78.75" x14ac:dyDescent="0.25">
      <c r="A351" s="12"/>
      <c r="B351" s="12"/>
      <c r="C351" s="12"/>
      <c r="D351" s="14" t="s">
        <v>300</v>
      </c>
      <c r="E351" s="12"/>
      <c r="F351" s="12"/>
      <c r="G351" s="12"/>
      <c r="H351" s="12"/>
      <c r="I351" s="12"/>
      <c r="J351" s="12"/>
      <c r="K351" s="12"/>
      <c r="L351" s="12"/>
      <c r="M351" s="12"/>
    </row>
    <row r="352" spans="1:13" x14ac:dyDescent="0.25">
      <c r="A352" s="12"/>
      <c r="B352" s="12"/>
      <c r="C352" s="12"/>
      <c r="D352" s="14"/>
      <c r="E352" s="11" t="s">
        <v>66</v>
      </c>
      <c r="F352" s="12">
        <v>1</v>
      </c>
      <c r="G352" s="15">
        <v>0</v>
      </c>
      <c r="H352" s="15">
        <v>0</v>
      </c>
      <c r="I352" s="15">
        <v>0</v>
      </c>
      <c r="J352" s="13">
        <f>F352*(G352+ (G352= 0))*(H352+ (H352= 0))*(I352+ (I352= 0))</f>
        <v>1</v>
      </c>
      <c r="K352" s="12"/>
      <c r="L352" s="12"/>
      <c r="M352" s="12"/>
    </row>
    <row r="353" spans="1:13" x14ac:dyDescent="0.25">
      <c r="A353" s="12"/>
      <c r="B353" s="12"/>
      <c r="C353" s="12"/>
      <c r="D353" s="14"/>
      <c r="E353" s="12"/>
      <c r="F353" s="12"/>
      <c r="G353" s="12"/>
      <c r="H353" s="12"/>
      <c r="I353" s="12"/>
      <c r="J353" s="16" t="s">
        <v>301</v>
      </c>
      <c r="K353" s="10">
        <f>SUM(J352:J352)</f>
        <v>1</v>
      </c>
      <c r="L353" s="15">
        <v>105.17</v>
      </c>
      <c r="M353" s="10">
        <f>ROUND(L353*K353,2)</f>
        <v>105.17</v>
      </c>
    </row>
    <row r="354" spans="1:13" ht="0.95" customHeight="1" x14ac:dyDescent="0.25">
      <c r="A354" s="17"/>
      <c r="B354" s="17"/>
      <c r="C354" s="17"/>
      <c r="D354" s="26"/>
      <c r="E354" s="17"/>
      <c r="F354" s="17"/>
      <c r="G354" s="17"/>
      <c r="H354" s="17"/>
      <c r="I354" s="17"/>
      <c r="J354" s="17"/>
      <c r="K354" s="17"/>
      <c r="L354" s="17"/>
      <c r="M354" s="17"/>
    </row>
    <row r="355" spans="1:13" x14ac:dyDescent="0.25">
      <c r="A355" s="11" t="s">
        <v>302</v>
      </c>
      <c r="B355" s="11" t="s">
        <v>20</v>
      </c>
      <c r="C355" s="11" t="s">
        <v>6</v>
      </c>
      <c r="D355" s="25" t="s">
        <v>303</v>
      </c>
      <c r="E355" s="12"/>
      <c r="F355" s="12"/>
      <c r="G355" s="12"/>
      <c r="H355" s="12"/>
      <c r="I355" s="12"/>
      <c r="J355" s="12"/>
      <c r="K355" s="13">
        <f>K358</f>
        <v>1</v>
      </c>
      <c r="L355" s="13">
        <f>L358</f>
        <v>126.27</v>
      </c>
      <c r="M355" s="13">
        <f>M358</f>
        <v>126.27</v>
      </c>
    </row>
    <row r="356" spans="1:13" ht="78.75" x14ac:dyDescent="0.25">
      <c r="A356" s="12"/>
      <c r="B356" s="12"/>
      <c r="C356" s="12"/>
      <c r="D356" s="14" t="s">
        <v>304</v>
      </c>
      <c r="E356" s="12"/>
      <c r="F356" s="12"/>
      <c r="G356" s="12"/>
      <c r="H356" s="12"/>
      <c r="I356" s="12"/>
      <c r="J356" s="12"/>
      <c r="K356" s="12"/>
      <c r="L356" s="12"/>
      <c r="M356" s="12"/>
    </row>
    <row r="357" spans="1:13" x14ac:dyDescent="0.25">
      <c r="A357" s="12"/>
      <c r="B357" s="12"/>
      <c r="C357" s="12"/>
      <c r="D357" s="14"/>
      <c r="E357" s="11" t="s">
        <v>66</v>
      </c>
      <c r="F357" s="12">
        <v>1</v>
      </c>
      <c r="G357" s="15">
        <v>0</v>
      </c>
      <c r="H357" s="15">
        <v>0</v>
      </c>
      <c r="I357" s="15">
        <v>0</v>
      </c>
      <c r="J357" s="13">
        <f>F357*(G357+ (G357= 0))*(H357+ (H357= 0))*(I357+ (I357= 0))</f>
        <v>1</v>
      </c>
      <c r="K357" s="12"/>
      <c r="L357" s="12"/>
      <c r="M357" s="12"/>
    </row>
    <row r="358" spans="1:13" x14ac:dyDescent="0.25">
      <c r="A358" s="12"/>
      <c r="B358" s="12"/>
      <c r="C358" s="12"/>
      <c r="D358" s="14"/>
      <c r="E358" s="12"/>
      <c r="F358" s="12"/>
      <c r="G358" s="12"/>
      <c r="H358" s="12"/>
      <c r="I358" s="12"/>
      <c r="J358" s="16" t="s">
        <v>305</v>
      </c>
      <c r="K358" s="10">
        <f>SUM(J357:J357)</f>
        <v>1</v>
      </c>
      <c r="L358" s="15">
        <v>126.27</v>
      </c>
      <c r="M358" s="10">
        <f>ROUND(L358*K358,2)</f>
        <v>126.27</v>
      </c>
    </row>
    <row r="359" spans="1:13" ht="0.95" customHeight="1" x14ac:dyDescent="0.25">
      <c r="A359" s="17"/>
      <c r="B359" s="17"/>
      <c r="C359" s="17"/>
      <c r="D359" s="26"/>
      <c r="E359" s="17"/>
      <c r="F359" s="17"/>
      <c r="G359" s="17"/>
      <c r="H359" s="17"/>
      <c r="I359" s="17"/>
      <c r="J359" s="17"/>
      <c r="K359" s="17"/>
      <c r="L359" s="17"/>
      <c r="M359" s="17"/>
    </row>
    <row r="360" spans="1:13" x14ac:dyDescent="0.25">
      <c r="A360" s="11" t="s">
        <v>306</v>
      </c>
      <c r="B360" s="11" t="s">
        <v>20</v>
      </c>
      <c r="C360" s="11" t="s">
        <v>6</v>
      </c>
      <c r="D360" s="25" t="s">
        <v>307</v>
      </c>
      <c r="E360" s="12"/>
      <c r="F360" s="12"/>
      <c r="G360" s="12"/>
      <c r="H360" s="12"/>
      <c r="I360" s="12"/>
      <c r="J360" s="12"/>
      <c r="K360" s="13">
        <f>K363</f>
        <v>1</v>
      </c>
      <c r="L360" s="13">
        <f>L363</f>
        <v>133.18</v>
      </c>
      <c r="M360" s="13">
        <f>M363</f>
        <v>133.18</v>
      </c>
    </row>
    <row r="361" spans="1:13" ht="56.25" x14ac:dyDescent="0.25">
      <c r="A361" s="12"/>
      <c r="B361" s="12"/>
      <c r="C361" s="12"/>
      <c r="D361" s="14" t="s">
        <v>308</v>
      </c>
      <c r="E361" s="12"/>
      <c r="F361" s="12"/>
      <c r="G361" s="12"/>
      <c r="H361" s="12"/>
      <c r="I361" s="12"/>
      <c r="J361" s="12"/>
      <c r="K361" s="12"/>
      <c r="L361" s="12"/>
      <c r="M361" s="12"/>
    </row>
    <row r="362" spans="1:13" x14ac:dyDescent="0.25">
      <c r="A362" s="12"/>
      <c r="B362" s="12"/>
      <c r="C362" s="12"/>
      <c r="D362" s="14"/>
      <c r="E362" s="11" t="s">
        <v>66</v>
      </c>
      <c r="F362" s="12">
        <v>1</v>
      </c>
      <c r="G362" s="15">
        <v>0</v>
      </c>
      <c r="H362" s="15">
        <v>0</v>
      </c>
      <c r="I362" s="15">
        <v>0</v>
      </c>
      <c r="J362" s="13">
        <f>F362*(G362+ (G362= 0))*(H362+ (H362= 0))*(I362+ (I362= 0))</f>
        <v>1</v>
      </c>
      <c r="K362" s="12"/>
      <c r="L362" s="12"/>
      <c r="M362" s="12"/>
    </row>
    <row r="363" spans="1:13" x14ac:dyDescent="0.25">
      <c r="A363" s="12"/>
      <c r="B363" s="12"/>
      <c r="C363" s="12"/>
      <c r="D363" s="14"/>
      <c r="E363" s="12"/>
      <c r="F363" s="12"/>
      <c r="G363" s="12"/>
      <c r="H363" s="12"/>
      <c r="I363" s="12"/>
      <c r="J363" s="16" t="s">
        <v>309</v>
      </c>
      <c r="K363" s="10">
        <f>SUM(J362:J362)</f>
        <v>1</v>
      </c>
      <c r="L363" s="15">
        <v>133.18</v>
      </c>
      <c r="M363" s="10">
        <f>ROUND(L363*K363,2)</f>
        <v>133.18</v>
      </c>
    </row>
    <row r="364" spans="1:13" ht="0.95" customHeight="1" x14ac:dyDescent="0.25">
      <c r="A364" s="17"/>
      <c r="B364" s="17"/>
      <c r="C364" s="17"/>
      <c r="D364" s="26"/>
      <c r="E364" s="17"/>
      <c r="F364" s="17"/>
      <c r="G364" s="17"/>
      <c r="H364" s="17"/>
      <c r="I364" s="17"/>
      <c r="J364" s="17"/>
      <c r="K364" s="17"/>
      <c r="L364" s="17"/>
      <c r="M364" s="17"/>
    </row>
    <row r="365" spans="1:13" x14ac:dyDescent="0.25">
      <c r="A365" s="11" t="s">
        <v>310</v>
      </c>
      <c r="B365" s="11" t="s">
        <v>20</v>
      </c>
      <c r="C365" s="11" t="s">
        <v>6</v>
      </c>
      <c r="D365" s="25" t="s">
        <v>311</v>
      </c>
      <c r="E365" s="12"/>
      <c r="F365" s="12"/>
      <c r="G365" s="12"/>
      <c r="H365" s="12"/>
      <c r="I365" s="12"/>
      <c r="J365" s="12"/>
      <c r="K365" s="13">
        <f>K369</f>
        <v>2</v>
      </c>
      <c r="L365" s="13">
        <f>L369</f>
        <v>116.7</v>
      </c>
      <c r="M365" s="13">
        <f>M369</f>
        <v>233.4</v>
      </c>
    </row>
    <row r="366" spans="1:13" ht="78.75" x14ac:dyDescent="0.25">
      <c r="A366" s="12"/>
      <c r="B366" s="12"/>
      <c r="C366" s="12"/>
      <c r="D366" s="14" t="s">
        <v>312</v>
      </c>
      <c r="E366" s="12"/>
      <c r="F366" s="12"/>
      <c r="G366" s="12"/>
      <c r="H366" s="12"/>
      <c r="I366" s="12"/>
      <c r="J366" s="12"/>
      <c r="K366" s="12"/>
      <c r="L366" s="12"/>
      <c r="M366" s="12"/>
    </row>
    <row r="367" spans="1:13" x14ac:dyDescent="0.25">
      <c r="A367" s="12"/>
      <c r="B367" s="12"/>
      <c r="C367" s="12"/>
      <c r="D367" s="14"/>
      <c r="E367" s="11" t="s">
        <v>313</v>
      </c>
      <c r="F367" s="12">
        <v>1</v>
      </c>
      <c r="G367" s="15">
        <v>0</v>
      </c>
      <c r="H367" s="15">
        <v>0</v>
      </c>
      <c r="I367" s="15">
        <v>0</v>
      </c>
      <c r="J367" s="13">
        <f>F367*(G367+ (G367= 0))*(H367+ (H367= 0))*(I367+ (I367= 0))</f>
        <v>1</v>
      </c>
      <c r="K367" s="12"/>
      <c r="L367" s="12"/>
      <c r="M367" s="12"/>
    </row>
    <row r="368" spans="1:13" x14ac:dyDescent="0.25">
      <c r="A368" s="12"/>
      <c r="B368" s="12"/>
      <c r="C368" s="12"/>
      <c r="D368" s="14"/>
      <c r="E368" s="11" t="s">
        <v>314</v>
      </c>
      <c r="F368" s="12">
        <v>1</v>
      </c>
      <c r="G368" s="15">
        <v>0</v>
      </c>
      <c r="H368" s="15">
        <v>0</v>
      </c>
      <c r="I368" s="15">
        <v>0</v>
      </c>
      <c r="J368" s="13">
        <f>F368*(G368+ (G368= 0))*(H368+ (H368= 0))*(I368+ (I368= 0))</f>
        <v>1</v>
      </c>
      <c r="K368" s="12"/>
      <c r="L368" s="12"/>
      <c r="M368" s="12"/>
    </row>
    <row r="369" spans="1:13" x14ac:dyDescent="0.25">
      <c r="A369" s="12"/>
      <c r="B369" s="12"/>
      <c r="C369" s="12"/>
      <c r="D369" s="14"/>
      <c r="E369" s="12"/>
      <c r="F369" s="12"/>
      <c r="G369" s="12"/>
      <c r="H369" s="12"/>
      <c r="I369" s="12"/>
      <c r="J369" s="16" t="s">
        <v>315</v>
      </c>
      <c r="K369" s="10">
        <f>SUM(J367:J368)</f>
        <v>2</v>
      </c>
      <c r="L369" s="15">
        <v>116.7</v>
      </c>
      <c r="M369" s="10">
        <f>ROUND(L369*K369,2)</f>
        <v>233.4</v>
      </c>
    </row>
    <row r="370" spans="1:13" ht="0.95" customHeight="1" x14ac:dyDescent="0.25">
      <c r="A370" s="17"/>
      <c r="B370" s="17"/>
      <c r="C370" s="17"/>
      <c r="D370" s="26"/>
      <c r="E370" s="17"/>
      <c r="F370" s="17"/>
      <c r="G370" s="17"/>
      <c r="H370" s="17"/>
      <c r="I370" s="17"/>
      <c r="J370" s="17"/>
      <c r="K370" s="17"/>
      <c r="L370" s="17"/>
      <c r="M370" s="17"/>
    </row>
    <row r="371" spans="1:13" x14ac:dyDescent="0.25">
      <c r="A371" s="11" t="s">
        <v>316</v>
      </c>
      <c r="B371" s="11" t="s">
        <v>20</v>
      </c>
      <c r="C371" s="11" t="s">
        <v>6</v>
      </c>
      <c r="D371" s="25" t="s">
        <v>317</v>
      </c>
      <c r="E371" s="12"/>
      <c r="F371" s="12"/>
      <c r="G371" s="12"/>
      <c r="H371" s="12"/>
      <c r="I371" s="12"/>
      <c r="J371" s="12"/>
      <c r="K371" s="13">
        <f>K373</f>
        <v>1</v>
      </c>
      <c r="L371" s="13">
        <f>L373</f>
        <v>84.85</v>
      </c>
      <c r="M371" s="13">
        <f>M373</f>
        <v>84.85</v>
      </c>
    </row>
    <row r="372" spans="1:13" x14ac:dyDescent="0.25">
      <c r="A372" s="12"/>
      <c r="B372" s="12"/>
      <c r="C372" s="12"/>
      <c r="D372" s="14"/>
      <c r="E372" s="11" t="s">
        <v>318</v>
      </c>
      <c r="F372" s="12">
        <v>1</v>
      </c>
      <c r="G372" s="15">
        <v>0</v>
      </c>
      <c r="H372" s="15">
        <v>0</v>
      </c>
      <c r="I372" s="15">
        <v>0</v>
      </c>
      <c r="J372" s="13">
        <f>F372*(G372+ (G372= 0))*(H372+ (H372= 0))*(I372+ (I372= 0))</f>
        <v>1</v>
      </c>
      <c r="K372" s="12"/>
      <c r="L372" s="12"/>
      <c r="M372" s="12"/>
    </row>
    <row r="373" spans="1:13" x14ac:dyDescent="0.25">
      <c r="A373" s="12"/>
      <c r="B373" s="12"/>
      <c r="C373" s="12"/>
      <c r="D373" s="14"/>
      <c r="E373" s="12"/>
      <c r="F373" s="12"/>
      <c r="G373" s="12"/>
      <c r="H373" s="12"/>
      <c r="I373" s="12"/>
      <c r="J373" s="16" t="s">
        <v>319</v>
      </c>
      <c r="K373" s="10">
        <f>SUM(J372:J372)</f>
        <v>1</v>
      </c>
      <c r="L373" s="15">
        <v>84.85</v>
      </c>
      <c r="M373" s="10">
        <f>ROUND(L373*K373,2)</f>
        <v>84.85</v>
      </c>
    </row>
    <row r="374" spans="1:13" ht="0.95" customHeight="1" x14ac:dyDescent="0.25">
      <c r="A374" s="17"/>
      <c r="B374" s="17"/>
      <c r="C374" s="17"/>
      <c r="D374" s="26"/>
      <c r="E374" s="17"/>
      <c r="F374" s="17"/>
      <c r="G374" s="17"/>
      <c r="H374" s="17"/>
      <c r="I374" s="17"/>
      <c r="J374" s="17"/>
      <c r="K374" s="17"/>
      <c r="L374" s="17"/>
      <c r="M374" s="17"/>
    </row>
    <row r="375" spans="1:13" x14ac:dyDescent="0.25">
      <c r="A375" s="11" t="s">
        <v>320</v>
      </c>
      <c r="B375" s="11" t="s">
        <v>20</v>
      </c>
      <c r="C375" s="11" t="s">
        <v>6</v>
      </c>
      <c r="D375" s="25" t="s">
        <v>321</v>
      </c>
      <c r="E375" s="12"/>
      <c r="F375" s="12"/>
      <c r="G375" s="12"/>
      <c r="H375" s="12"/>
      <c r="I375" s="12"/>
      <c r="J375" s="12"/>
      <c r="K375" s="13">
        <f>K378</f>
        <v>1</v>
      </c>
      <c r="L375" s="13">
        <f>L378</f>
        <v>304.07</v>
      </c>
      <c r="M375" s="13">
        <f>M378</f>
        <v>304.07</v>
      </c>
    </row>
    <row r="376" spans="1:13" ht="180" x14ac:dyDescent="0.25">
      <c r="A376" s="12"/>
      <c r="B376" s="12"/>
      <c r="C376" s="12"/>
      <c r="D376" s="14" t="s">
        <v>322</v>
      </c>
      <c r="E376" s="12"/>
      <c r="F376" s="12"/>
      <c r="G376" s="12"/>
      <c r="H376" s="12"/>
      <c r="I376" s="12"/>
      <c r="J376" s="12"/>
      <c r="K376" s="12"/>
      <c r="L376" s="12"/>
      <c r="M376" s="12"/>
    </row>
    <row r="377" spans="1:13" x14ac:dyDescent="0.25">
      <c r="A377" s="12"/>
      <c r="B377" s="12"/>
      <c r="C377" s="12"/>
      <c r="D377" s="14"/>
      <c r="E377" s="11" t="s">
        <v>66</v>
      </c>
      <c r="F377" s="12">
        <v>1</v>
      </c>
      <c r="G377" s="15">
        <v>0</v>
      </c>
      <c r="H377" s="15">
        <v>0</v>
      </c>
      <c r="I377" s="15">
        <v>0</v>
      </c>
      <c r="J377" s="13">
        <f>F377*(G377+ (G377= 0))*(H377+ (H377= 0))*(I377+ (I377= 0))</f>
        <v>1</v>
      </c>
      <c r="K377" s="12"/>
      <c r="L377" s="12"/>
      <c r="M377" s="12"/>
    </row>
    <row r="378" spans="1:13" x14ac:dyDescent="0.25">
      <c r="A378" s="12"/>
      <c r="B378" s="12"/>
      <c r="C378" s="12"/>
      <c r="D378" s="14"/>
      <c r="E378" s="12"/>
      <c r="F378" s="12"/>
      <c r="G378" s="12"/>
      <c r="H378" s="12"/>
      <c r="I378" s="12"/>
      <c r="J378" s="16" t="s">
        <v>323</v>
      </c>
      <c r="K378" s="10">
        <f>SUM(J377:J377)</f>
        <v>1</v>
      </c>
      <c r="L378" s="15">
        <v>304.07</v>
      </c>
      <c r="M378" s="10">
        <f>ROUND(L378*K378,2)</f>
        <v>304.07</v>
      </c>
    </row>
    <row r="379" spans="1:13" ht="0.95" customHeight="1" x14ac:dyDescent="0.25">
      <c r="A379" s="17"/>
      <c r="B379" s="17"/>
      <c r="C379" s="17"/>
      <c r="D379" s="26"/>
      <c r="E379" s="17"/>
      <c r="F379" s="17"/>
      <c r="G379" s="17"/>
      <c r="H379" s="17"/>
      <c r="I379" s="17"/>
      <c r="J379" s="17"/>
      <c r="K379" s="17"/>
      <c r="L379" s="17"/>
      <c r="M379" s="17"/>
    </row>
    <row r="380" spans="1:13" x14ac:dyDescent="0.25">
      <c r="A380" s="11" t="s">
        <v>324</v>
      </c>
      <c r="B380" s="11" t="s">
        <v>20</v>
      </c>
      <c r="C380" s="11" t="s">
        <v>6</v>
      </c>
      <c r="D380" s="25" t="s">
        <v>325</v>
      </c>
      <c r="E380" s="12"/>
      <c r="F380" s="12"/>
      <c r="G380" s="12"/>
      <c r="H380" s="12"/>
      <c r="I380" s="12"/>
      <c r="J380" s="12"/>
      <c r="K380" s="13">
        <f>K383</f>
        <v>1</v>
      </c>
      <c r="L380" s="13">
        <f>L383</f>
        <v>191.81</v>
      </c>
      <c r="M380" s="13">
        <f>M383</f>
        <v>191.81</v>
      </c>
    </row>
    <row r="381" spans="1:13" ht="90" x14ac:dyDescent="0.25">
      <c r="A381" s="12"/>
      <c r="B381" s="12"/>
      <c r="C381" s="12"/>
      <c r="D381" s="14" t="s">
        <v>326</v>
      </c>
      <c r="E381" s="12"/>
      <c r="F381" s="12"/>
      <c r="G381" s="12"/>
      <c r="H381" s="12"/>
      <c r="I381" s="12"/>
      <c r="J381" s="12"/>
      <c r="K381" s="12"/>
      <c r="L381" s="12"/>
      <c r="M381" s="12"/>
    </row>
    <row r="382" spans="1:13" x14ac:dyDescent="0.25">
      <c r="A382" s="12"/>
      <c r="B382" s="12"/>
      <c r="C382" s="12"/>
      <c r="D382" s="14"/>
      <c r="E382" s="11" t="s">
        <v>66</v>
      </c>
      <c r="F382" s="12">
        <v>1</v>
      </c>
      <c r="G382" s="15">
        <v>0</v>
      </c>
      <c r="H382" s="15">
        <v>0</v>
      </c>
      <c r="I382" s="15">
        <v>0</v>
      </c>
      <c r="J382" s="13">
        <f>F382*(G382+ (G382= 0))*(H382+ (H382= 0))*(I382+ (I382= 0))</f>
        <v>1</v>
      </c>
      <c r="K382" s="12"/>
      <c r="L382" s="12"/>
      <c r="M382" s="12"/>
    </row>
    <row r="383" spans="1:13" x14ac:dyDescent="0.25">
      <c r="A383" s="12"/>
      <c r="B383" s="12"/>
      <c r="C383" s="12"/>
      <c r="D383" s="14"/>
      <c r="E383" s="12"/>
      <c r="F383" s="12"/>
      <c r="G383" s="12"/>
      <c r="H383" s="12"/>
      <c r="I383" s="12"/>
      <c r="J383" s="16" t="s">
        <v>327</v>
      </c>
      <c r="K383" s="10">
        <f>SUM(J382:J382)</f>
        <v>1</v>
      </c>
      <c r="L383" s="15">
        <v>191.81</v>
      </c>
      <c r="M383" s="10">
        <f>ROUND(L383*K383,2)</f>
        <v>191.81</v>
      </c>
    </row>
    <row r="384" spans="1:13" ht="0.95" customHeight="1" x14ac:dyDescent="0.25">
      <c r="A384" s="17"/>
      <c r="B384" s="17"/>
      <c r="C384" s="17"/>
      <c r="D384" s="26"/>
      <c r="E384" s="17"/>
      <c r="F384" s="17"/>
      <c r="G384" s="17"/>
      <c r="H384" s="17"/>
      <c r="I384" s="17"/>
      <c r="J384" s="17"/>
      <c r="K384" s="17"/>
      <c r="L384" s="17"/>
      <c r="M384" s="17"/>
    </row>
    <row r="385" spans="1:13" x14ac:dyDescent="0.25">
      <c r="A385" s="12"/>
      <c r="B385" s="12"/>
      <c r="C385" s="12"/>
      <c r="D385" s="14"/>
      <c r="E385" s="12"/>
      <c r="F385" s="12"/>
      <c r="G385" s="12"/>
      <c r="H385" s="12"/>
      <c r="I385" s="12"/>
      <c r="J385" s="16" t="s">
        <v>328</v>
      </c>
      <c r="K385" s="15">
        <v>1</v>
      </c>
      <c r="L385" s="10">
        <f>M323+M328+M333+M338+M343+M348+M353+M358+M363+M369+M373+M378+M383</f>
        <v>2567.7900000000004</v>
      </c>
      <c r="M385" s="10">
        <f>ROUND(L385*K385,2)</f>
        <v>2567.79</v>
      </c>
    </row>
    <row r="386" spans="1:13" ht="0.95" customHeight="1" x14ac:dyDescent="0.25">
      <c r="A386" s="17"/>
      <c r="B386" s="17"/>
      <c r="C386" s="17"/>
      <c r="D386" s="26"/>
      <c r="E386" s="17"/>
      <c r="F386" s="17"/>
      <c r="G386" s="17"/>
      <c r="H386" s="17"/>
      <c r="I386" s="17"/>
      <c r="J386" s="17"/>
      <c r="K386" s="17"/>
      <c r="L386" s="17"/>
      <c r="M386" s="17"/>
    </row>
    <row r="387" spans="1:13" x14ac:dyDescent="0.25">
      <c r="A387" s="21" t="s">
        <v>329</v>
      </c>
      <c r="B387" s="21" t="s">
        <v>17</v>
      </c>
      <c r="C387" s="21" t="s">
        <v>6</v>
      </c>
      <c r="D387" s="27" t="s">
        <v>330</v>
      </c>
      <c r="E387" s="22"/>
      <c r="F387" s="22"/>
      <c r="G387" s="22"/>
      <c r="H387" s="22"/>
      <c r="I387" s="22"/>
      <c r="J387" s="22"/>
      <c r="K387" s="10">
        <f>K413</f>
        <v>1</v>
      </c>
      <c r="L387" s="10">
        <f>L413</f>
        <v>4655.75</v>
      </c>
      <c r="M387" s="10">
        <f>M413</f>
        <v>4655.75</v>
      </c>
    </row>
    <row r="388" spans="1:13" x14ac:dyDescent="0.25">
      <c r="A388" s="11" t="s">
        <v>331</v>
      </c>
      <c r="B388" s="11" t="s">
        <v>20</v>
      </c>
      <c r="C388" s="11" t="s">
        <v>32</v>
      </c>
      <c r="D388" s="25" t="s">
        <v>332</v>
      </c>
      <c r="E388" s="12"/>
      <c r="F388" s="12"/>
      <c r="G388" s="12"/>
      <c r="H388" s="12"/>
      <c r="I388" s="12"/>
      <c r="J388" s="12"/>
      <c r="K388" s="13">
        <f>K397</f>
        <v>0</v>
      </c>
      <c r="L388" s="13">
        <f>L397</f>
        <v>42.29</v>
      </c>
      <c r="M388" s="13">
        <f>M397</f>
        <v>0</v>
      </c>
    </row>
    <row r="389" spans="1:13" ht="258.75" x14ac:dyDescent="0.25">
      <c r="A389" s="12"/>
      <c r="B389" s="12"/>
      <c r="C389" s="12"/>
      <c r="D389" s="14" t="s">
        <v>333</v>
      </c>
      <c r="E389" s="12"/>
      <c r="F389" s="12"/>
      <c r="G389" s="12"/>
      <c r="H389" s="12"/>
      <c r="I389" s="12"/>
      <c r="J389" s="12"/>
      <c r="K389" s="12"/>
      <c r="L389" s="12"/>
      <c r="M389" s="12"/>
    </row>
    <row r="390" spans="1:13" x14ac:dyDescent="0.25">
      <c r="A390" s="12"/>
      <c r="B390" s="12"/>
      <c r="C390" s="12"/>
      <c r="D390" s="14"/>
      <c r="E390" s="11" t="s">
        <v>334</v>
      </c>
      <c r="F390" s="12">
        <v>0</v>
      </c>
      <c r="G390" s="15">
        <v>2.74</v>
      </c>
      <c r="H390" s="15">
        <v>2.25</v>
      </c>
      <c r="I390" s="15">
        <v>0</v>
      </c>
      <c r="J390" s="13">
        <f>F390*(G390+ (G390= 0))*(H390+ (H390= 0))*(I390+ (I390= 0))</f>
        <v>0</v>
      </c>
      <c r="K390" s="12"/>
      <c r="L390" s="12"/>
      <c r="M390" s="12"/>
    </row>
    <row r="391" spans="1:13" x14ac:dyDescent="0.25">
      <c r="A391" s="12"/>
      <c r="B391" s="12"/>
      <c r="C391" s="12"/>
      <c r="D391" s="14"/>
      <c r="E391" s="11" t="s">
        <v>335</v>
      </c>
      <c r="F391" s="12">
        <v>0</v>
      </c>
      <c r="G391" s="15">
        <v>5.63</v>
      </c>
      <c r="H391" s="15">
        <v>1.8</v>
      </c>
      <c r="I391" s="15">
        <v>0</v>
      </c>
      <c r="J391" s="13">
        <f>F391*(G391+ (G391= 0))*(H391+ (H391= 0))*(I391+ (I391= 0))</f>
        <v>0</v>
      </c>
      <c r="K391" s="12"/>
      <c r="L391" s="12"/>
      <c r="M391" s="12"/>
    </row>
    <row r="392" spans="1:13" x14ac:dyDescent="0.25">
      <c r="A392" s="12"/>
      <c r="B392" s="12"/>
      <c r="C392" s="12"/>
      <c r="D392" s="14"/>
      <c r="E392" s="11" t="s">
        <v>336</v>
      </c>
      <c r="F392" s="12">
        <v>0</v>
      </c>
      <c r="G392" s="15">
        <v>5.32</v>
      </c>
      <c r="H392" s="15">
        <v>1.9</v>
      </c>
      <c r="I392" s="15">
        <v>0</v>
      </c>
      <c r="J392" s="13">
        <f>F392*(G392+ (G392= 0))*(H392+ (H392= 0))*(I392+ (I392= 0))</f>
        <v>0</v>
      </c>
      <c r="K392" s="12"/>
      <c r="L392" s="12"/>
      <c r="M392" s="12"/>
    </row>
    <row r="393" spans="1:13" x14ac:dyDescent="0.25">
      <c r="A393" s="12"/>
      <c r="B393" s="12"/>
      <c r="C393" s="12"/>
      <c r="D393" s="14"/>
      <c r="E393" s="11" t="s">
        <v>337</v>
      </c>
      <c r="F393" s="12">
        <v>0</v>
      </c>
      <c r="G393" s="15">
        <v>1.52</v>
      </c>
      <c r="H393" s="15">
        <v>2.4</v>
      </c>
      <c r="I393" s="15">
        <v>0</v>
      </c>
      <c r="J393" s="13">
        <f>F393*(G393+ (G393= 0))*(H393+ (H393= 0))*(I393+ (I393= 0))</f>
        <v>0</v>
      </c>
      <c r="K393" s="12"/>
      <c r="L393" s="12"/>
      <c r="M393" s="12"/>
    </row>
    <row r="394" spans="1:13" x14ac:dyDescent="0.25">
      <c r="A394" s="12"/>
      <c r="B394" s="12"/>
      <c r="C394" s="12"/>
      <c r="D394" s="14"/>
      <c r="E394" s="11" t="s">
        <v>338</v>
      </c>
      <c r="F394" s="12">
        <v>0</v>
      </c>
      <c r="G394" s="15">
        <v>4.41</v>
      </c>
      <c r="H394" s="15">
        <v>1.4</v>
      </c>
      <c r="I394" s="15">
        <v>0</v>
      </c>
      <c r="J394" s="13">
        <f>F394*(G394+ (G394= 0))*(H394+ (H394= 0))*(I394+ (I394= 0))</f>
        <v>0</v>
      </c>
      <c r="K394" s="12"/>
      <c r="L394" s="12"/>
      <c r="M394" s="12"/>
    </row>
    <row r="395" spans="1:13" x14ac:dyDescent="0.25">
      <c r="A395" s="12"/>
      <c r="B395" s="12"/>
      <c r="C395" s="12"/>
      <c r="D395" s="14"/>
      <c r="E395" s="11" t="s">
        <v>339</v>
      </c>
      <c r="F395" s="12">
        <v>0</v>
      </c>
      <c r="G395" s="15">
        <v>5.32</v>
      </c>
      <c r="H395" s="15">
        <v>1.1000000000000001</v>
      </c>
      <c r="I395" s="15">
        <v>0</v>
      </c>
      <c r="J395" s="13">
        <f>F395*(G395+ (G395= 0))*(H395+ (H395= 0))*(I395+ (I395= 0))</f>
        <v>0</v>
      </c>
      <c r="K395" s="12"/>
      <c r="L395" s="12"/>
      <c r="M395" s="12"/>
    </row>
    <row r="396" spans="1:13" x14ac:dyDescent="0.25">
      <c r="A396" s="12"/>
      <c r="B396" s="12"/>
      <c r="C396" s="12"/>
      <c r="D396" s="14"/>
      <c r="E396" s="11" t="s">
        <v>340</v>
      </c>
      <c r="F396" s="12">
        <v>0</v>
      </c>
      <c r="G396" s="15">
        <v>2.9</v>
      </c>
      <c r="H396" s="15">
        <v>1.55</v>
      </c>
      <c r="I396" s="15">
        <v>0</v>
      </c>
      <c r="J396" s="13">
        <f>F396*(G396+ (G396= 0))*(H396+ (H396= 0))*(I396+ (I396= 0))</f>
        <v>0</v>
      </c>
      <c r="K396" s="12"/>
      <c r="L396" s="12"/>
      <c r="M396" s="12"/>
    </row>
    <row r="397" spans="1:13" x14ac:dyDescent="0.25">
      <c r="A397" s="12"/>
      <c r="B397" s="12"/>
      <c r="C397" s="12"/>
      <c r="D397" s="14"/>
      <c r="E397" s="12"/>
      <c r="F397" s="12"/>
      <c r="G397" s="12"/>
      <c r="H397" s="12"/>
      <c r="I397" s="12"/>
      <c r="J397" s="16" t="s">
        <v>341</v>
      </c>
      <c r="K397" s="10">
        <f>SUM(J390:J396)</f>
        <v>0</v>
      </c>
      <c r="L397" s="15">
        <v>42.29</v>
      </c>
      <c r="M397" s="10">
        <f>ROUND(L397*K397,2)</f>
        <v>0</v>
      </c>
    </row>
    <row r="398" spans="1:13" ht="0.95" customHeight="1" x14ac:dyDescent="0.25">
      <c r="A398" s="17"/>
      <c r="B398" s="17"/>
      <c r="C398" s="17"/>
      <c r="D398" s="26"/>
      <c r="E398" s="17"/>
      <c r="F398" s="17"/>
      <c r="G398" s="17"/>
      <c r="H398" s="17"/>
      <c r="I398" s="17"/>
      <c r="J398" s="17"/>
      <c r="K398" s="17"/>
      <c r="L398" s="17"/>
      <c r="M398" s="17"/>
    </row>
    <row r="399" spans="1:13" x14ac:dyDescent="0.25">
      <c r="A399" s="11" t="s">
        <v>342</v>
      </c>
      <c r="B399" s="11" t="s">
        <v>20</v>
      </c>
      <c r="C399" s="11" t="s">
        <v>32</v>
      </c>
      <c r="D399" s="25" t="s">
        <v>343</v>
      </c>
      <c r="E399" s="12"/>
      <c r="F399" s="12"/>
      <c r="G399" s="12"/>
      <c r="H399" s="12"/>
      <c r="I399" s="12"/>
      <c r="J399" s="12"/>
      <c r="K399" s="13">
        <f>K411</f>
        <v>93.828000000000003</v>
      </c>
      <c r="L399" s="13">
        <f>L411</f>
        <v>49.62</v>
      </c>
      <c r="M399" s="13">
        <f>M411</f>
        <v>4655.75</v>
      </c>
    </row>
    <row r="400" spans="1:13" ht="191.25" x14ac:dyDescent="0.25">
      <c r="A400" s="12"/>
      <c r="B400" s="12"/>
      <c r="C400" s="12"/>
      <c r="D400" s="14" t="s">
        <v>344</v>
      </c>
      <c r="E400" s="12"/>
      <c r="F400" s="12"/>
      <c r="G400" s="12"/>
      <c r="H400" s="12"/>
      <c r="I400" s="12"/>
      <c r="J400" s="12"/>
      <c r="K400" s="12"/>
      <c r="L400" s="12"/>
      <c r="M400" s="12"/>
    </row>
    <row r="401" spans="1:13" x14ac:dyDescent="0.25">
      <c r="A401" s="12"/>
      <c r="B401" s="12"/>
      <c r="C401" s="12"/>
      <c r="D401" s="14"/>
      <c r="E401" s="11" t="s">
        <v>84</v>
      </c>
      <c r="F401" s="12">
        <v>0</v>
      </c>
      <c r="G401" s="15">
        <v>0</v>
      </c>
      <c r="H401" s="15">
        <v>0</v>
      </c>
      <c r="I401" s="15">
        <v>0</v>
      </c>
      <c r="J401" s="13">
        <f>F401*(G401+ (G401= 0))*(H401+ (H401= 0))*(I401+ (I401= 0))</f>
        <v>0</v>
      </c>
      <c r="K401" s="12"/>
      <c r="L401" s="12"/>
      <c r="M401" s="12"/>
    </row>
    <row r="402" spans="1:13" x14ac:dyDescent="0.25">
      <c r="A402" s="12"/>
      <c r="B402" s="12"/>
      <c r="C402" s="12"/>
      <c r="D402" s="14"/>
      <c r="E402" s="11" t="s">
        <v>345</v>
      </c>
      <c r="F402" s="12">
        <v>1</v>
      </c>
      <c r="G402" s="15">
        <v>10.09</v>
      </c>
      <c r="H402" s="15">
        <v>2.8</v>
      </c>
      <c r="I402" s="15">
        <v>0</v>
      </c>
      <c r="J402" s="13">
        <f>F402*(G402+ (G402= 0))*(H402+ (H402= 0))*(I402+ (I402= 0))</f>
        <v>28.251999999999999</v>
      </c>
      <c r="K402" s="12"/>
      <c r="L402" s="12"/>
      <c r="M402" s="12"/>
    </row>
    <row r="403" spans="1:13" x14ac:dyDescent="0.25">
      <c r="A403" s="12"/>
      <c r="B403" s="12"/>
      <c r="C403" s="12"/>
      <c r="D403" s="14"/>
      <c r="E403" s="11" t="s">
        <v>346</v>
      </c>
      <c r="F403" s="12">
        <v>1</v>
      </c>
      <c r="G403" s="15">
        <v>5</v>
      </c>
      <c r="H403" s="15">
        <v>3.8</v>
      </c>
      <c r="I403" s="15">
        <v>0</v>
      </c>
      <c r="J403" s="13">
        <f>F403*(G403+ (G403= 0))*(H403+ (H403= 0))*(I403+ (I403= 0))</f>
        <v>19</v>
      </c>
      <c r="K403" s="12"/>
      <c r="L403" s="12"/>
      <c r="M403" s="12"/>
    </row>
    <row r="404" spans="1:13" x14ac:dyDescent="0.25">
      <c r="A404" s="12"/>
      <c r="B404" s="12"/>
      <c r="C404" s="12"/>
      <c r="D404" s="14"/>
      <c r="E404" s="11" t="s">
        <v>334</v>
      </c>
      <c r="F404" s="12">
        <v>1</v>
      </c>
      <c r="G404" s="15">
        <v>2.74</v>
      </c>
      <c r="H404" s="15">
        <v>2.25</v>
      </c>
      <c r="I404" s="15">
        <v>0</v>
      </c>
      <c r="J404" s="13">
        <f>F404*(G404+ (G404= 0))*(H404+ (H404= 0))*(I404+ (I404= 0))</f>
        <v>6.1650000000000009</v>
      </c>
      <c r="K404" s="12"/>
      <c r="L404" s="12"/>
      <c r="M404" s="12"/>
    </row>
    <row r="405" spans="1:13" x14ac:dyDescent="0.25">
      <c r="A405" s="12"/>
      <c r="B405" s="12"/>
      <c r="C405" s="12"/>
      <c r="D405" s="14"/>
      <c r="E405" s="11" t="s">
        <v>335</v>
      </c>
      <c r="F405" s="12">
        <v>1</v>
      </c>
      <c r="G405" s="15">
        <v>5.63</v>
      </c>
      <c r="H405" s="15">
        <v>1.8</v>
      </c>
      <c r="I405" s="15">
        <v>0</v>
      </c>
      <c r="J405" s="13">
        <f>F405*(G405+ (G405= 0))*(H405+ (H405= 0))*(I405+ (I405= 0))</f>
        <v>10.134</v>
      </c>
      <c r="K405" s="12"/>
      <c r="L405" s="12"/>
      <c r="M405" s="12"/>
    </row>
    <row r="406" spans="1:13" x14ac:dyDescent="0.25">
      <c r="A406" s="12"/>
      <c r="B406" s="12"/>
      <c r="C406" s="12"/>
      <c r="D406" s="14"/>
      <c r="E406" s="11" t="s">
        <v>336</v>
      </c>
      <c r="F406" s="12">
        <v>1</v>
      </c>
      <c r="G406" s="15">
        <v>5.32</v>
      </c>
      <c r="H406" s="15">
        <v>1.9</v>
      </c>
      <c r="I406" s="15">
        <v>0</v>
      </c>
      <c r="J406" s="13">
        <f>F406*(G406+ (G406= 0))*(H406+ (H406= 0))*(I406+ (I406= 0))</f>
        <v>10.108000000000001</v>
      </c>
      <c r="K406" s="12"/>
      <c r="L406" s="12"/>
      <c r="M406" s="12"/>
    </row>
    <row r="407" spans="1:13" x14ac:dyDescent="0.25">
      <c r="A407" s="12"/>
      <c r="B407" s="12"/>
      <c r="C407" s="12"/>
      <c r="D407" s="14"/>
      <c r="E407" s="11" t="s">
        <v>337</v>
      </c>
      <c r="F407" s="12">
        <v>1</v>
      </c>
      <c r="G407" s="15">
        <v>1.52</v>
      </c>
      <c r="H407" s="15">
        <v>2.4</v>
      </c>
      <c r="I407" s="15">
        <v>0</v>
      </c>
      <c r="J407" s="13">
        <f>F407*(G407+ (G407= 0))*(H407+ (H407= 0))*(I407+ (I407= 0))</f>
        <v>3.6479999999999997</v>
      </c>
      <c r="K407" s="12"/>
      <c r="L407" s="12"/>
      <c r="M407" s="12"/>
    </row>
    <row r="408" spans="1:13" x14ac:dyDescent="0.25">
      <c r="A408" s="12"/>
      <c r="B408" s="12"/>
      <c r="C408" s="12"/>
      <c r="D408" s="14"/>
      <c r="E408" s="11" t="s">
        <v>338</v>
      </c>
      <c r="F408" s="12">
        <v>1</v>
      </c>
      <c r="G408" s="15">
        <v>4.41</v>
      </c>
      <c r="H408" s="15">
        <v>1.4</v>
      </c>
      <c r="I408" s="15">
        <v>0</v>
      </c>
      <c r="J408" s="13">
        <f>F408*(G408+ (G408= 0))*(H408+ (H408= 0))*(I408+ (I408= 0))</f>
        <v>6.1739999999999995</v>
      </c>
      <c r="K408" s="12"/>
      <c r="L408" s="12"/>
      <c r="M408" s="12"/>
    </row>
    <row r="409" spans="1:13" x14ac:dyDescent="0.25">
      <c r="A409" s="12"/>
      <c r="B409" s="12"/>
      <c r="C409" s="12"/>
      <c r="D409" s="14"/>
      <c r="E409" s="11" t="s">
        <v>339</v>
      </c>
      <c r="F409" s="12">
        <v>1</v>
      </c>
      <c r="G409" s="15">
        <v>5.32</v>
      </c>
      <c r="H409" s="15">
        <v>1.1000000000000001</v>
      </c>
      <c r="I409" s="15">
        <v>0</v>
      </c>
      <c r="J409" s="13">
        <f>F409*(G409+ (G409= 0))*(H409+ (H409= 0))*(I409+ (I409= 0))</f>
        <v>5.8520000000000012</v>
      </c>
      <c r="K409" s="12"/>
      <c r="L409" s="12"/>
      <c r="M409" s="12"/>
    </row>
    <row r="410" spans="1:13" x14ac:dyDescent="0.25">
      <c r="A410" s="12"/>
      <c r="B410" s="12"/>
      <c r="C410" s="12"/>
      <c r="D410" s="14"/>
      <c r="E410" s="11" t="s">
        <v>340</v>
      </c>
      <c r="F410" s="12">
        <v>1</v>
      </c>
      <c r="G410" s="15">
        <v>2.9</v>
      </c>
      <c r="H410" s="15">
        <v>1.55</v>
      </c>
      <c r="I410" s="15">
        <v>0</v>
      </c>
      <c r="J410" s="13">
        <f>F410*(G410+ (G410= 0))*(H410+ (H410= 0))*(I410+ (I410= 0))</f>
        <v>4.4950000000000001</v>
      </c>
      <c r="K410" s="12"/>
      <c r="L410" s="12"/>
      <c r="M410" s="12"/>
    </row>
    <row r="411" spans="1:13" x14ac:dyDescent="0.25">
      <c r="A411" s="12"/>
      <c r="B411" s="12"/>
      <c r="C411" s="12"/>
      <c r="D411" s="14"/>
      <c r="E411" s="12"/>
      <c r="F411" s="12"/>
      <c r="G411" s="12"/>
      <c r="H411" s="12"/>
      <c r="I411" s="12"/>
      <c r="J411" s="16" t="s">
        <v>347</v>
      </c>
      <c r="K411" s="10">
        <f>SUM(J401:J410)</f>
        <v>93.828000000000003</v>
      </c>
      <c r="L411" s="15">
        <v>49.62</v>
      </c>
      <c r="M411" s="10">
        <f>ROUND(L411*K411,2)</f>
        <v>4655.75</v>
      </c>
    </row>
    <row r="412" spans="1:13" ht="0.95" customHeight="1" x14ac:dyDescent="0.25">
      <c r="A412" s="17"/>
      <c r="B412" s="17"/>
      <c r="C412" s="17"/>
      <c r="D412" s="26"/>
      <c r="E412" s="17"/>
      <c r="F412" s="17"/>
      <c r="G412" s="17"/>
      <c r="H412" s="17"/>
      <c r="I412" s="17"/>
      <c r="J412" s="17"/>
      <c r="K412" s="17"/>
      <c r="L412" s="17"/>
      <c r="M412" s="17"/>
    </row>
    <row r="413" spans="1:13" x14ac:dyDescent="0.25">
      <c r="A413" s="12"/>
      <c r="B413" s="12"/>
      <c r="C413" s="12"/>
      <c r="D413" s="14"/>
      <c r="E413" s="12"/>
      <c r="F413" s="12"/>
      <c r="G413" s="12"/>
      <c r="H413" s="12"/>
      <c r="I413" s="12"/>
      <c r="J413" s="16" t="s">
        <v>348</v>
      </c>
      <c r="K413" s="15">
        <v>1</v>
      </c>
      <c r="L413" s="10">
        <f>M397+M411</f>
        <v>4655.75</v>
      </c>
      <c r="M413" s="10">
        <f>ROUND(L413*K413,2)</f>
        <v>4655.75</v>
      </c>
    </row>
    <row r="414" spans="1:13" ht="0.95" customHeight="1" x14ac:dyDescent="0.25">
      <c r="A414" s="17"/>
      <c r="B414" s="17"/>
      <c r="C414" s="17"/>
      <c r="D414" s="26"/>
      <c r="E414" s="17"/>
      <c r="F414" s="17"/>
      <c r="G414" s="17"/>
      <c r="H414" s="17"/>
      <c r="I414" s="17"/>
      <c r="J414" s="17"/>
      <c r="K414" s="17"/>
      <c r="L414" s="17"/>
      <c r="M414" s="17"/>
    </row>
    <row r="415" spans="1:13" x14ac:dyDescent="0.25">
      <c r="A415" s="12"/>
      <c r="B415" s="12"/>
      <c r="C415" s="12"/>
      <c r="D415" s="14"/>
      <c r="E415" s="12"/>
      <c r="F415" s="12"/>
      <c r="G415" s="12"/>
      <c r="H415" s="12"/>
      <c r="I415" s="12"/>
      <c r="J415" s="16" t="s">
        <v>349</v>
      </c>
      <c r="K415" s="15">
        <v>1</v>
      </c>
      <c r="L415" s="10">
        <f>M317+M385+M413</f>
        <v>40254.51</v>
      </c>
      <c r="M415" s="10">
        <f>ROUND(L415*K415,2)</f>
        <v>40254.51</v>
      </c>
    </row>
    <row r="416" spans="1:13" ht="0.95" customHeight="1" x14ac:dyDescent="0.25">
      <c r="A416" s="17"/>
      <c r="B416" s="17"/>
      <c r="C416" s="17"/>
      <c r="D416" s="26"/>
      <c r="E416" s="17"/>
      <c r="F416" s="17"/>
      <c r="G416" s="17"/>
      <c r="H416" s="17"/>
      <c r="I416" s="17"/>
      <c r="J416" s="17"/>
      <c r="K416" s="17"/>
      <c r="L416" s="17"/>
      <c r="M416" s="17"/>
    </row>
    <row r="417" spans="1:13" x14ac:dyDescent="0.25">
      <c r="A417" s="21" t="s">
        <v>350</v>
      </c>
      <c r="B417" s="21" t="s">
        <v>17</v>
      </c>
      <c r="C417" s="21" t="s">
        <v>6</v>
      </c>
      <c r="D417" s="27" t="s">
        <v>351</v>
      </c>
      <c r="E417" s="22"/>
      <c r="F417" s="22"/>
      <c r="G417" s="22"/>
      <c r="H417" s="22"/>
      <c r="I417" s="22"/>
      <c r="J417" s="22"/>
      <c r="K417" s="10">
        <f>K460</f>
        <v>1</v>
      </c>
      <c r="L417" s="10">
        <f>L460</f>
        <v>17337.3</v>
      </c>
      <c r="M417" s="10">
        <f>M460</f>
        <v>17337.3</v>
      </c>
    </row>
    <row r="418" spans="1:13" x14ac:dyDescent="0.25">
      <c r="A418" s="21" t="s">
        <v>352</v>
      </c>
      <c r="B418" s="21" t="s">
        <v>17</v>
      </c>
      <c r="C418" s="21" t="s">
        <v>6</v>
      </c>
      <c r="D418" s="27" t="s">
        <v>246</v>
      </c>
      <c r="E418" s="22"/>
      <c r="F418" s="22"/>
      <c r="G418" s="22"/>
      <c r="H418" s="22"/>
      <c r="I418" s="22"/>
      <c r="J418" s="22"/>
      <c r="K418" s="10">
        <f>K440</f>
        <v>1</v>
      </c>
      <c r="L418" s="10">
        <f>L440</f>
        <v>16125.580000000002</v>
      </c>
      <c r="M418" s="10">
        <f>M440</f>
        <v>16125.58</v>
      </c>
    </row>
    <row r="419" spans="1:13" x14ac:dyDescent="0.25">
      <c r="A419" s="12"/>
      <c r="B419" s="12"/>
      <c r="C419" s="12"/>
      <c r="D419" s="14"/>
      <c r="E419" s="12"/>
      <c r="F419" s="12"/>
      <c r="G419" s="12"/>
      <c r="H419" s="12"/>
      <c r="I419" s="12"/>
      <c r="J419" s="12"/>
      <c r="K419" s="12"/>
      <c r="L419" s="12"/>
      <c r="M419" s="12"/>
    </row>
    <row r="420" spans="1:13" x14ac:dyDescent="0.25">
      <c r="A420" s="11" t="s">
        <v>353</v>
      </c>
      <c r="B420" s="11" t="s">
        <v>20</v>
      </c>
      <c r="C420" s="11" t="s">
        <v>6</v>
      </c>
      <c r="D420" s="25" t="s">
        <v>354</v>
      </c>
      <c r="E420" s="12"/>
      <c r="F420" s="12"/>
      <c r="G420" s="12"/>
      <c r="H420" s="12"/>
      <c r="I420" s="12"/>
      <c r="J420" s="12"/>
      <c r="K420" s="13">
        <f>K423</f>
        <v>1</v>
      </c>
      <c r="L420" s="13">
        <f>L423</f>
        <v>15329.54</v>
      </c>
      <c r="M420" s="13">
        <f>M423</f>
        <v>15329.54</v>
      </c>
    </row>
    <row r="421" spans="1:13" ht="409.5" x14ac:dyDescent="0.25">
      <c r="A421" s="12"/>
      <c r="B421" s="12"/>
      <c r="C421" s="12"/>
      <c r="D421" s="14" t="s">
        <v>355</v>
      </c>
      <c r="E421" s="12"/>
      <c r="F421" s="12"/>
      <c r="G421" s="12"/>
      <c r="H421" s="12"/>
      <c r="I421" s="12"/>
      <c r="J421" s="12"/>
      <c r="K421" s="12"/>
      <c r="L421" s="12"/>
      <c r="M421" s="12"/>
    </row>
    <row r="422" spans="1:13" x14ac:dyDescent="0.25">
      <c r="A422" s="12"/>
      <c r="B422" s="12"/>
      <c r="C422" s="12"/>
      <c r="D422" s="14"/>
      <c r="E422" s="11" t="s">
        <v>66</v>
      </c>
      <c r="F422" s="12">
        <v>1</v>
      </c>
      <c r="G422" s="15">
        <v>0</v>
      </c>
      <c r="H422" s="15">
        <v>0</v>
      </c>
      <c r="I422" s="15">
        <v>0</v>
      </c>
      <c r="J422" s="13">
        <f>F422*(G422+ (G422= 0))*(H422+ (H422= 0))*(I422+ (I422= 0))</f>
        <v>1</v>
      </c>
      <c r="K422" s="12"/>
      <c r="L422" s="12"/>
      <c r="M422" s="12"/>
    </row>
    <row r="423" spans="1:13" x14ac:dyDescent="0.25">
      <c r="A423" s="12"/>
      <c r="B423" s="12"/>
      <c r="C423" s="12"/>
      <c r="D423" s="14"/>
      <c r="E423" s="12"/>
      <c r="F423" s="12"/>
      <c r="G423" s="12"/>
      <c r="H423" s="12"/>
      <c r="I423" s="12"/>
      <c r="J423" s="16" t="s">
        <v>356</v>
      </c>
      <c r="K423" s="10">
        <f>SUM(J422:J422)</f>
        <v>1</v>
      </c>
      <c r="L423" s="15">
        <v>15329.54</v>
      </c>
      <c r="M423" s="10">
        <f>ROUND(L423*K423,2)</f>
        <v>15329.54</v>
      </c>
    </row>
    <row r="424" spans="1:13" ht="0.95" customHeight="1" x14ac:dyDescent="0.25">
      <c r="A424" s="17"/>
      <c r="B424" s="17"/>
      <c r="C424" s="17"/>
      <c r="D424" s="26"/>
      <c r="E424" s="17"/>
      <c r="F424" s="17"/>
      <c r="G424" s="17"/>
      <c r="H424" s="17"/>
      <c r="I424" s="17"/>
      <c r="J424" s="17"/>
      <c r="K424" s="17"/>
      <c r="L424" s="17"/>
      <c r="M424" s="17"/>
    </row>
    <row r="425" spans="1:13" x14ac:dyDescent="0.25">
      <c r="A425" s="11" t="s">
        <v>259</v>
      </c>
      <c r="B425" s="11" t="s">
        <v>20</v>
      </c>
      <c r="C425" s="11" t="s">
        <v>118</v>
      </c>
      <c r="D425" s="25" t="s">
        <v>260</v>
      </c>
      <c r="E425" s="12"/>
      <c r="F425" s="12"/>
      <c r="G425" s="12"/>
      <c r="H425" s="12"/>
      <c r="I425" s="12"/>
      <c r="J425" s="12"/>
      <c r="K425" s="13">
        <f>K428</f>
        <v>1</v>
      </c>
      <c r="L425" s="13">
        <f>L428</f>
        <v>288.52999999999997</v>
      </c>
      <c r="M425" s="13">
        <f>M428</f>
        <v>288.52999999999997</v>
      </c>
    </row>
    <row r="426" spans="1:13" ht="123.75" x14ac:dyDescent="0.25">
      <c r="A426" s="12"/>
      <c r="B426" s="12"/>
      <c r="C426" s="12"/>
      <c r="D426" s="14" t="s">
        <v>261</v>
      </c>
      <c r="E426" s="12"/>
      <c r="F426" s="12"/>
      <c r="G426" s="12"/>
      <c r="H426" s="12"/>
      <c r="I426" s="12"/>
      <c r="J426" s="12"/>
      <c r="K426" s="12"/>
      <c r="L426" s="12"/>
      <c r="M426" s="12"/>
    </row>
    <row r="427" spans="1:13" x14ac:dyDescent="0.25">
      <c r="A427" s="12"/>
      <c r="B427" s="12"/>
      <c r="C427" s="12"/>
      <c r="D427" s="14"/>
      <c r="E427" s="11" t="s">
        <v>66</v>
      </c>
      <c r="F427" s="12">
        <v>1</v>
      </c>
      <c r="G427" s="15">
        <v>0</v>
      </c>
      <c r="H427" s="15">
        <v>0</v>
      </c>
      <c r="I427" s="15">
        <v>0</v>
      </c>
      <c r="J427" s="13">
        <f>F427*(G427+ (G427= 0))*(H427+ (H427= 0))*(I427+ (I427= 0))</f>
        <v>1</v>
      </c>
      <c r="K427" s="12"/>
      <c r="L427" s="12"/>
      <c r="M427" s="12"/>
    </row>
    <row r="428" spans="1:13" x14ac:dyDescent="0.25">
      <c r="A428" s="12"/>
      <c r="B428" s="12"/>
      <c r="C428" s="12"/>
      <c r="D428" s="14"/>
      <c r="E428" s="12"/>
      <c r="F428" s="12"/>
      <c r="G428" s="12"/>
      <c r="H428" s="12"/>
      <c r="I428" s="12"/>
      <c r="J428" s="16" t="s">
        <v>262</v>
      </c>
      <c r="K428" s="10">
        <f>SUM(J427:J427)</f>
        <v>1</v>
      </c>
      <c r="L428" s="15">
        <v>288.52999999999997</v>
      </c>
      <c r="M428" s="10">
        <f>ROUND(L428*K428,2)</f>
        <v>288.52999999999997</v>
      </c>
    </row>
    <row r="429" spans="1:13" ht="0.95" customHeight="1" x14ac:dyDescent="0.25">
      <c r="A429" s="17"/>
      <c r="B429" s="17"/>
      <c r="C429" s="17"/>
      <c r="D429" s="26"/>
      <c r="E429" s="17"/>
      <c r="F429" s="17"/>
      <c r="G429" s="17"/>
      <c r="H429" s="17"/>
      <c r="I429" s="17"/>
      <c r="J429" s="17"/>
      <c r="K429" s="17"/>
      <c r="L429" s="17"/>
      <c r="M429" s="17"/>
    </row>
    <row r="430" spans="1:13" x14ac:dyDescent="0.25">
      <c r="A430" s="11" t="s">
        <v>267</v>
      </c>
      <c r="B430" s="11" t="s">
        <v>20</v>
      </c>
      <c r="C430" s="11" t="s">
        <v>6</v>
      </c>
      <c r="D430" s="25" t="s">
        <v>268</v>
      </c>
      <c r="E430" s="12"/>
      <c r="F430" s="12"/>
      <c r="G430" s="12"/>
      <c r="H430" s="12"/>
      <c r="I430" s="12"/>
      <c r="J430" s="12"/>
      <c r="K430" s="13">
        <f>K433</f>
        <v>1</v>
      </c>
      <c r="L430" s="13">
        <f>L433</f>
        <v>208.09</v>
      </c>
      <c r="M430" s="13">
        <f>M433</f>
        <v>208.09</v>
      </c>
    </row>
    <row r="431" spans="1:13" ht="56.25" x14ac:dyDescent="0.25">
      <c r="A431" s="12"/>
      <c r="B431" s="12"/>
      <c r="C431" s="12"/>
      <c r="D431" s="14" t="s">
        <v>269</v>
      </c>
      <c r="E431" s="12"/>
      <c r="F431" s="12"/>
      <c r="G431" s="12"/>
      <c r="H431" s="12"/>
      <c r="I431" s="12"/>
      <c r="J431" s="12"/>
      <c r="K431" s="12"/>
      <c r="L431" s="12"/>
      <c r="M431" s="12"/>
    </row>
    <row r="432" spans="1:13" x14ac:dyDescent="0.25">
      <c r="A432" s="12"/>
      <c r="B432" s="12"/>
      <c r="C432" s="12"/>
      <c r="D432" s="14"/>
      <c r="E432" s="11" t="s">
        <v>66</v>
      </c>
      <c r="F432" s="12">
        <v>1</v>
      </c>
      <c r="G432" s="15">
        <v>0</v>
      </c>
      <c r="H432" s="15">
        <v>0</v>
      </c>
      <c r="I432" s="15">
        <v>0</v>
      </c>
      <c r="J432" s="13">
        <f>F432*(G432+ (G432= 0))*(H432+ (H432= 0))*(I432+ (I432= 0))</f>
        <v>1</v>
      </c>
      <c r="K432" s="12"/>
      <c r="L432" s="12"/>
      <c r="M432" s="12"/>
    </row>
    <row r="433" spans="1:13" x14ac:dyDescent="0.25">
      <c r="A433" s="12"/>
      <c r="B433" s="12"/>
      <c r="C433" s="12"/>
      <c r="D433" s="14"/>
      <c r="E433" s="12"/>
      <c r="F433" s="12"/>
      <c r="G433" s="12"/>
      <c r="H433" s="12"/>
      <c r="I433" s="12"/>
      <c r="J433" s="16" t="s">
        <v>270</v>
      </c>
      <c r="K433" s="10">
        <f>SUM(J432:J432)</f>
        <v>1</v>
      </c>
      <c r="L433" s="15">
        <v>208.09</v>
      </c>
      <c r="M433" s="10">
        <f>ROUND(L433*K433,2)</f>
        <v>208.09</v>
      </c>
    </row>
    <row r="434" spans="1:13" ht="0.95" customHeight="1" x14ac:dyDescent="0.25">
      <c r="A434" s="17"/>
      <c r="B434" s="17"/>
      <c r="C434" s="17"/>
      <c r="D434" s="26"/>
      <c r="E434" s="17"/>
      <c r="F434" s="17"/>
      <c r="G434" s="17"/>
      <c r="H434" s="17"/>
      <c r="I434" s="17"/>
      <c r="J434" s="17"/>
      <c r="K434" s="17"/>
      <c r="L434" s="17"/>
      <c r="M434" s="17"/>
    </row>
    <row r="435" spans="1:13" x14ac:dyDescent="0.25">
      <c r="A435" s="11" t="s">
        <v>263</v>
      </c>
      <c r="B435" s="11" t="s">
        <v>20</v>
      </c>
      <c r="C435" s="11" t="s">
        <v>6</v>
      </c>
      <c r="D435" s="25" t="s">
        <v>264</v>
      </c>
      <c r="E435" s="12"/>
      <c r="F435" s="12"/>
      <c r="G435" s="12"/>
      <c r="H435" s="12"/>
      <c r="I435" s="12"/>
      <c r="J435" s="12"/>
      <c r="K435" s="13">
        <f>K438</f>
        <v>1</v>
      </c>
      <c r="L435" s="13">
        <f>L438</f>
        <v>299.42</v>
      </c>
      <c r="M435" s="13">
        <f>M438</f>
        <v>299.42</v>
      </c>
    </row>
    <row r="436" spans="1:13" ht="56.25" x14ac:dyDescent="0.25">
      <c r="A436" s="12"/>
      <c r="B436" s="12"/>
      <c r="C436" s="12"/>
      <c r="D436" s="14" t="s">
        <v>265</v>
      </c>
      <c r="E436" s="12"/>
      <c r="F436" s="12"/>
      <c r="G436" s="12"/>
      <c r="H436" s="12"/>
      <c r="I436" s="12"/>
      <c r="J436" s="12"/>
      <c r="K436" s="12"/>
      <c r="L436" s="12"/>
      <c r="M436" s="12"/>
    </row>
    <row r="437" spans="1:13" x14ac:dyDescent="0.25">
      <c r="A437" s="12"/>
      <c r="B437" s="12"/>
      <c r="C437" s="12"/>
      <c r="D437" s="14"/>
      <c r="E437" s="11" t="s">
        <v>66</v>
      </c>
      <c r="F437" s="12">
        <v>1</v>
      </c>
      <c r="G437" s="15">
        <v>0</v>
      </c>
      <c r="H437" s="15">
        <v>0</v>
      </c>
      <c r="I437" s="15">
        <v>0</v>
      </c>
      <c r="J437" s="13">
        <f>F437*(G437+ (G437= 0))*(H437+ (H437= 0))*(I437+ (I437= 0))</f>
        <v>1</v>
      </c>
      <c r="K437" s="12"/>
      <c r="L437" s="12"/>
      <c r="M437" s="12"/>
    </row>
    <row r="438" spans="1:13" x14ac:dyDescent="0.25">
      <c r="A438" s="12"/>
      <c r="B438" s="12"/>
      <c r="C438" s="12"/>
      <c r="D438" s="14"/>
      <c r="E438" s="12"/>
      <c r="F438" s="12"/>
      <c r="G438" s="12"/>
      <c r="H438" s="12"/>
      <c r="I438" s="12"/>
      <c r="J438" s="16" t="s">
        <v>266</v>
      </c>
      <c r="K438" s="10">
        <f>SUM(J437:J437)</f>
        <v>1</v>
      </c>
      <c r="L438" s="15">
        <v>299.42</v>
      </c>
      <c r="M438" s="10">
        <f>ROUND(L438*K438,2)</f>
        <v>299.42</v>
      </c>
    </row>
    <row r="439" spans="1:13" ht="0.95" customHeight="1" x14ac:dyDescent="0.25">
      <c r="A439" s="17"/>
      <c r="B439" s="17"/>
      <c r="C439" s="17"/>
      <c r="D439" s="26"/>
      <c r="E439" s="17"/>
      <c r="F439" s="17"/>
      <c r="G439" s="17"/>
      <c r="H439" s="17"/>
      <c r="I439" s="17"/>
      <c r="J439" s="17"/>
      <c r="K439" s="17"/>
      <c r="L439" s="17"/>
      <c r="M439" s="17"/>
    </row>
    <row r="440" spans="1:13" x14ac:dyDescent="0.25">
      <c r="A440" s="12"/>
      <c r="B440" s="12"/>
      <c r="C440" s="12"/>
      <c r="D440" s="14"/>
      <c r="E440" s="12"/>
      <c r="F440" s="12"/>
      <c r="G440" s="12"/>
      <c r="H440" s="12"/>
      <c r="I440" s="12"/>
      <c r="J440" s="16" t="s">
        <v>357</v>
      </c>
      <c r="K440" s="15">
        <v>1</v>
      </c>
      <c r="L440" s="10">
        <f>M423+M428+M433+M438</f>
        <v>16125.580000000002</v>
      </c>
      <c r="M440" s="10">
        <f>ROUND(L440*K440,2)</f>
        <v>16125.58</v>
      </c>
    </row>
    <row r="441" spans="1:13" ht="0.95" customHeight="1" x14ac:dyDescent="0.25">
      <c r="A441" s="17"/>
      <c r="B441" s="17"/>
      <c r="C441" s="17"/>
      <c r="D441" s="26"/>
      <c r="E441" s="17"/>
      <c r="F441" s="17"/>
      <c r="G441" s="17"/>
      <c r="H441" s="17"/>
      <c r="I441" s="17"/>
      <c r="J441" s="17"/>
      <c r="K441" s="17"/>
      <c r="L441" s="17"/>
      <c r="M441" s="17"/>
    </row>
    <row r="442" spans="1:13" x14ac:dyDescent="0.25">
      <c r="A442" s="21" t="s">
        <v>358</v>
      </c>
      <c r="B442" s="21" t="s">
        <v>17</v>
      </c>
      <c r="C442" s="21" t="s">
        <v>6</v>
      </c>
      <c r="D442" s="27" t="s">
        <v>330</v>
      </c>
      <c r="E442" s="22"/>
      <c r="F442" s="22"/>
      <c r="G442" s="22"/>
      <c r="H442" s="22"/>
      <c r="I442" s="22"/>
      <c r="J442" s="22"/>
      <c r="K442" s="10">
        <f>K458</f>
        <v>1</v>
      </c>
      <c r="L442" s="10">
        <f>L458</f>
        <v>1211.72</v>
      </c>
      <c r="M442" s="10">
        <f>M458</f>
        <v>1211.72</v>
      </c>
    </row>
    <row r="443" spans="1:13" x14ac:dyDescent="0.25">
      <c r="A443" s="11" t="s">
        <v>331</v>
      </c>
      <c r="B443" s="11" t="s">
        <v>20</v>
      </c>
      <c r="C443" s="11" t="s">
        <v>32</v>
      </c>
      <c r="D443" s="25" t="s">
        <v>332</v>
      </c>
      <c r="E443" s="12"/>
      <c r="F443" s="12"/>
      <c r="G443" s="12"/>
      <c r="H443" s="12"/>
      <c r="I443" s="12"/>
      <c r="J443" s="12"/>
      <c r="K443" s="13">
        <f>K448</f>
        <v>0</v>
      </c>
      <c r="L443" s="13">
        <f>L448</f>
        <v>42.29</v>
      </c>
      <c r="M443" s="13">
        <f>M448</f>
        <v>0</v>
      </c>
    </row>
    <row r="444" spans="1:13" ht="258.75" x14ac:dyDescent="0.25">
      <c r="A444" s="12"/>
      <c r="B444" s="12"/>
      <c r="C444" s="12"/>
      <c r="D444" s="14" t="s">
        <v>333</v>
      </c>
      <c r="E444" s="12"/>
      <c r="F444" s="12"/>
      <c r="G444" s="12"/>
      <c r="H444" s="12"/>
      <c r="I444" s="12"/>
      <c r="J444" s="12"/>
      <c r="K444" s="12"/>
      <c r="L444" s="12"/>
      <c r="M444" s="12"/>
    </row>
    <row r="445" spans="1:13" x14ac:dyDescent="0.25">
      <c r="A445" s="12"/>
      <c r="B445" s="12"/>
      <c r="C445" s="12"/>
      <c r="D445" s="14"/>
      <c r="E445" s="11" t="s">
        <v>359</v>
      </c>
      <c r="F445" s="12">
        <v>0</v>
      </c>
      <c r="G445" s="15">
        <v>3</v>
      </c>
      <c r="H445" s="15">
        <v>0</v>
      </c>
      <c r="I445" s="15">
        <v>0</v>
      </c>
      <c r="J445" s="13">
        <f>F445*(G445+ (G445= 0))*(H445+ (H445= 0))*(I445+ (I445= 0))</f>
        <v>0</v>
      </c>
      <c r="K445" s="12"/>
      <c r="L445" s="12"/>
      <c r="M445" s="12"/>
    </row>
    <row r="446" spans="1:13" x14ac:dyDescent="0.25">
      <c r="A446" s="12"/>
      <c r="B446" s="12"/>
      <c r="C446" s="12"/>
      <c r="D446" s="14"/>
      <c r="E446" s="11" t="s">
        <v>360</v>
      </c>
      <c r="F446" s="12">
        <v>0</v>
      </c>
      <c r="G446" s="15">
        <v>2.35</v>
      </c>
      <c r="H446" s="15">
        <v>0</v>
      </c>
      <c r="I446" s="15">
        <v>0</v>
      </c>
      <c r="J446" s="13">
        <f>F446*(G446+ (G446= 0))*(H446+ (H446= 0))*(I446+ (I446= 0))</f>
        <v>0</v>
      </c>
      <c r="K446" s="12"/>
      <c r="L446" s="12"/>
      <c r="M446" s="12"/>
    </row>
    <row r="447" spans="1:13" x14ac:dyDescent="0.25">
      <c r="A447" s="12"/>
      <c r="B447" s="12"/>
      <c r="C447" s="12"/>
      <c r="D447" s="14"/>
      <c r="E447" s="11" t="s">
        <v>361</v>
      </c>
      <c r="F447" s="12">
        <v>0</v>
      </c>
      <c r="G447" s="15">
        <v>1.85</v>
      </c>
      <c r="H447" s="15">
        <v>0</v>
      </c>
      <c r="I447" s="15">
        <v>0</v>
      </c>
      <c r="J447" s="13">
        <f>F447*(G447+ (G447= 0))*(H447+ (H447= 0))*(I447+ (I447= 0))</f>
        <v>0</v>
      </c>
      <c r="K447" s="12"/>
      <c r="L447" s="12"/>
      <c r="M447" s="12"/>
    </row>
    <row r="448" spans="1:13" x14ac:dyDescent="0.25">
      <c r="A448" s="12"/>
      <c r="B448" s="12"/>
      <c r="C448" s="12"/>
      <c r="D448" s="14"/>
      <c r="E448" s="12"/>
      <c r="F448" s="12"/>
      <c r="G448" s="12"/>
      <c r="H448" s="12"/>
      <c r="I448" s="12"/>
      <c r="J448" s="16" t="s">
        <v>341</v>
      </c>
      <c r="K448" s="10">
        <f>SUM(J445:J447)</f>
        <v>0</v>
      </c>
      <c r="L448" s="15">
        <v>42.29</v>
      </c>
      <c r="M448" s="10">
        <f>ROUND(L448*K448,2)</f>
        <v>0</v>
      </c>
    </row>
    <row r="449" spans="1:13" ht="0.95" customHeight="1" x14ac:dyDescent="0.25">
      <c r="A449" s="17"/>
      <c r="B449" s="17"/>
      <c r="C449" s="17"/>
      <c r="D449" s="26"/>
      <c r="E449" s="17"/>
      <c r="F449" s="17"/>
      <c r="G449" s="17"/>
      <c r="H449" s="17"/>
      <c r="I449" s="17"/>
      <c r="J449" s="17"/>
      <c r="K449" s="17"/>
      <c r="L449" s="17"/>
      <c r="M449" s="17"/>
    </row>
    <row r="450" spans="1:13" x14ac:dyDescent="0.25">
      <c r="A450" s="11" t="s">
        <v>342</v>
      </c>
      <c r="B450" s="11" t="s">
        <v>20</v>
      </c>
      <c r="C450" s="11" t="s">
        <v>32</v>
      </c>
      <c r="D450" s="25" t="s">
        <v>343</v>
      </c>
      <c r="E450" s="12"/>
      <c r="F450" s="12"/>
      <c r="G450" s="12"/>
      <c r="H450" s="12"/>
      <c r="I450" s="12"/>
      <c r="J450" s="12"/>
      <c r="K450" s="13">
        <f>K456</f>
        <v>24.42</v>
      </c>
      <c r="L450" s="13">
        <f>L456</f>
        <v>49.62</v>
      </c>
      <c r="M450" s="13">
        <f>M456</f>
        <v>1211.72</v>
      </c>
    </row>
    <row r="451" spans="1:13" ht="191.25" x14ac:dyDescent="0.25">
      <c r="A451" s="12"/>
      <c r="B451" s="12"/>
      <c r="C451" s="12"/>
      <c r="D451" s="14" t="s">
        <v>344</v>
      </c>
      <c r="E451" s="12"/>
      <c r="F451" s="12"/>
      <c r="G451" s="12"/>
      <c r="H451" s="12"/>
      <c r="I451" s="12"/>
      <c r="J451" s="12"/>
      <c r="K451" s="12"/>
      <c r="L451" s="12"/>
      <c r="M451" s="12"/>
    </row>
    <row r="452" spans="1:13" x14ac:dyDescent="0.25">
      <c r="A452" s="12"/>
      <c r="B452" s="12"/>
      <c r="C452" s="12"/>
      <c r="D452" s="14"/>
      <c r="E452" s="11" t="s">
        <v>362</v>
      </c>
      <c r="F452" s="12">
        <v>0</v>
      </c>
      <c r="G452" s="15">
        <v>0</v>
      </c>
      <c r="H452" s="15">
        <v>0</v>
      </c>
      <c r="I452" s="15">
        <v>0</v>
      </c>
      <c r="J452" s="13">
        <f>F452*(G452+ (G452= 0))*(H452+ (H452= 0))*(I452+ (I452= 0))</f>
        <v>0</v>
      </c>
      <c r="K452" s="12"/>
      <c r="L452" s="12"/>
      <c r="M452" s="12"/>
    </row>
    <row r="453" spans="1:13" x14ac:dyDescent="0.25">
      <c r="A453" s="12"/>
      <c r="B453" s="12"/>
      <c r="C453" s="12"/>
      <c r="D453" s="14"/>
      <c r="E453" s="11" t="s">
        <v>359</v>
      </c>
      <c r="F453" s="12">
        <v>2.12</v>
      </c>
      <c r="G453" s="15">
        <v>3</v>
      </c>
      <c r="H453" s="15">
        <v>0</v>
      </c>
      <c r="I453" s="15">
        <v>0</v>
      </c>
      <c r="J453" s="13">
        <f>F453*(G453+ (G453= 0))*(H453+ (H453= 0))*(I453+ (I453= 0))</f>
        <v>6.36</v>
      </c>
      <c r="K453" s="12"/>
      <c r="L453" s="12"/>
      <c r="M453" s="12"/>
    </row>
    <row r="454" spans="1:13" x14ac:dyDescent="0.25">
      <c r="A454" s="12"/>
      <c r="B454" s="12"/>
      <c r="C454" s="12"/>
      <c r="D454" s="14"/>
      <c r="E454" s="11" t="s">
        <v>360</v>
      </c>
      <c r="F454" s="12">
        <v>4.3</v>
      </c>
      <c r="G454" s="15">
        <v>2.35</v>
      </c>
      <c r="H454" s="15">
        <v>0</v>
      </c>
      <c r="I454" s="15">
        <v>0</v>
      </c>
      <c r="J454" s="13">
        <f>F454*(G454+ (G454= 0))*(H454+ (H454= 0))*(I454+ (I454= 0))</f>
        <v>10.105</v>
      </c>
      <c r="K454" s="12"/>
      <c r="L454" s="12"/>
      <c r="M454" s="12"/>
    </row>
    <row r="455" spans="1:13" x14ac:dyDescent="0.25">
      <c r="A455" s="12"/>
      <c r="B455" s="12"/>
      <c r="C455" s="12"/>
      <c r="D455" s="14"/>
      <c r="E455" s="11" t="s">
        <v>361</v>
      </c>
      <c r="F455" s="12">
        <v>4.3</v>
      </c>
      <c r="G455" s="15">
        <v>1.85</v>
      </c>
      <c r="H455" s="15">
        <v>0</v>
      </c>
      <c r="I455" s="15">
        <v>0</v>
      </c>
      <c r="J455" s="13">
        <f>F455*(G455+ (G455= 0))*(H455+ (H455= 0))*(I455+ (I455= 0))</f>
        <v>7.9550000000000001</v>
      </c>
      <c r="K455" s="12"/>
      <c r="L455" s="12"/>
      <c r="M455" s="12"/>
    </row>
    <row r="456" spans="1:13" x14ac:dyDescent="0.25">
      <c r="A456" s="12"/>
      <c r="B456" s="12"/>
      <c r="C456" s="12"/>
      <c r="D456" s="14"/>
      <c r="E456" s="12"/>
      <c r="F456" s="12"/>
      <c r="G456" s="12"/>
      <c r="H456" s="12"/>
      <c r="I456" s="12"/>
      <c r="J456" s="16" t="s">
        <v>347</v>
      </c>
      <c r="K456" s="10">
        <f>SUM(J452:J455)</f>
        <v>24.42</v>
      </c>
      <c r="L456" s="15">
        <v>49.62</v>
      </c>
      <c r="M456" s="10">
        <f>ROUND(L456*K456,2)</f>
        <v>1211.72</v>
      </c>
    </row>
    <row r="457" spans="1:13" ht="0.95" customHeight="1" x14ac:dyDescent="0.25">
      <c r="A457" s="17"/>
      <c r="B457" s="17"/>
      <c r="C457" s="17"/>
      <c r="D457" s="26"/>
      <c r="E457" s="17"/>
      <c r="F457" s="17"/>
      <c r="G457" s="17"/>
      <c r="H457" s="17"/>
      <c r="I457" s="17"/>
      <c r="J457" s="17"/>
      <c r="K457" s="17"/>
      <c r="L457" s="17"/>
      <c r="M457" s="17"/>
    </row>
    <row r="458" spans="1:13" x14ac:dyDescent="0.25">
      <c r="A458" s="12"/>
      <c r="B458" s="12"/>
      <c r="C458" s="12"/>
      <c r="D458" s="14"/>
      <c r="E458" s="12"/>
      <c r="F458" s="12"/>
      <c r="G458" s="12"/>
      <c r="H458" s="12"/>
      <c r="I458" s="12"/>
      <c r="J458" s="16" t="s">
        <v>363</v>
      </c>
      <c r="K458" s="15">
        <v>1</v>
      </c>
      <c r="L458" s="10">
        <f>M448+M456</f>
        <v>1211.72</v>
      </c>
      <c r="M458" s="10">
        <f>ROUND(L458*K458,2)</f>
        <v>1211.72</v>
      </c>
    </row>
    <row r="459" spans="1:13" ht="0.95" customHeight="1" x14ac:dyDescent="0.25">
      <c r="A459" s="17"/>
      <c r="B459" s="17"/>
      <c r="C459" s="17"/>
      <c r="D459" s="26"/>
      <c r="E459" s="17"/>
      <c r="F459" s="17"/>
      <c r="G459" s="17"/>
      <c r="H459" s="17"/>
      <c r="I459" s="17"/>
      <c r="J459" s="17"/>
      <c r="K459" s="17"/>
      <c r="L459" s="17"/>
      <c r="M459" s="17"/>
    </row>
    <row r="460" spans="1:13" x14ac:dyDescent="0.25">
      <c r="A460" s="12"/>
      <c r="B460" s="12"/>
      <c r="C460" s="12"/>
      <c r="D460" s="14"/>
      <c r="E460" s="12"/>
      <c r="F460" s="12"/>
      <c r="G460" s="12"/>
      <c r="H460" s="12"/>
      <c r="I460" s="12"/>
      <c r="J460" s="16" t="s">
        <v>364</v>
      </c>
      <c r="K460" s="15">
        <v>1</v>
      </c>
      <c r="L460" s="10">
        <f>M440+M458</f>
        <v>17337.3</v>
      </c>
      <c r="M460" s="10">
        <f>ROUND(L460*K460,2)</f>
        <v>17337.3</v>
      </c>
    </row>
    <row r="461" spans="1:13" ht="0.95" customHeight="1" x14ac:dyDescent="0.25">
      <c r="A461" s="17"/>
      <c r="B461" s="17"/>
      <c r="C461" s="17"/>
      <c r="D461" s="26"/>
      <c r="E461" s="17"/>
      <c r="F461" s="17"/>
      <c r="G461" s="17"/>
      <c r="H461" s="17"/>
      <c r="I461" s="17"/>
      <c r="J461" s="17"/>
      <c r="K461" s="17"/>
      <c r="L461" s="17"/>
      <c r="M461" s="17"/>
    </row>
    <row r="462" spans="1:13" x14ac:dyDescent="0.25">
      <c r="A462" s="21" t="s">
        <v>365</v>
      </c>
      <c r="B462" s="21" t="s">
        <v>17</v>
      </c>
      <c r="C462" s="21" t="s">
        <v>6</v>
      </c>
      <c r="D462" s="27" t="s">
        <v>366</v>
      </c>
      <c r="E462" s="22"/>
      <c r="F462" s="22"/>
      <c r="G462" s="22"/>
      <c r="H462" s="22"/>
      <c r="I462" s="22"/>
      <c r="J462" s="22"/>
      <c r="K462" s="10">
        <f>K493</f>
        <v>1</v>
      </c>
      <c r="L462" s="10">
        <f>L493</f>
        <v>2056.35</v>
      </c>
      <c r="M462" s="10">
        <f>M493</f>
        <v>2056.35</v>
      </c>
    </row>
    <row r="463" spans="1:13" ht="22.5" x14ac:dyDescent="0.25">
      <c r="A463" s="11" t="s">
        <v>367</v>
      </c>
      <c r="B463" s="11" t="s">
        <v>20</v>
      </c>
      <c r="C463" s="11" t="s">
        <v>6</v>
      </c>
      <c r="D463" s="25" t="s">
        <v>368</v>
      </c>
      <c r="E463" s="12"/>
      <c r="F463" s="12"/>
      <c r="G463" s="12"/>
      <c r="H463" s="12"/>
      <c r="I463" s="12"/>
      <c r="J463" s="12"/>
      <c r="K463" s="13">
        <f>K466</f>
        <v>1</v>
      </c>
      <c r="L463" s="13">
        <f>L466</f>
        <v>382.45</v>
      </c>
      <c r="M463" s="13">
        <f>M466</f>
        <v>382.45</v>
      </c>
    </row>
    <row r="464" spans="1:13" ht="112.5" x14ac:dyDescent="0.25">
      <c r="A464" s="12"/>
      <c r="B464" s="12"/>
      <c r="C464" s="12"/>
      <c r="D464" s="14" t="s">
        <v>369</v>
      </c>
      <c r="E464" s="12"/>
      <c r="F464" s="12"/>
      <c r="G464" s="12"/>
      <c r="H464" s="12"/>
      <c r="I464" s="12"/>
      <c r="J464" s="12"/>
      <c r="K464" s="12"/>
      <c r="L464" s="12"/>
      <c r="M464" s="12"/>
    </row>
    <row r="465" spans="1:13" x14ac:dyDescent="0.25">
      <c r="A465" s="12"/>
      <c r="B465" s="12"/>
      <c r="C465" s="12"/>
      <c r="D465" s="14"/>
      <c r="E465" s="11" t="s">
        <v>66</v>
      </c>
      <c r="F465" s="12">
        <v>1</v>
      </c>
      <c r="G465" s="15">
        <v>0</v>
      </c>
      <c r="H465" s="15">
        <v>0</v>
      </c>
      <c r="I465" s="15">
        <v>0</v>
      </c>
      <c r="J465" s="13">
        <f>F465*(G465+ (G465= 0))*(H465+ (H465= 0))*(I465+ (I465= 0))</f>
        <v>1</v>
      </c>
      <c r="K465" s="12"/>
      <c r="L465" s="12"/>
      <c r="M465" s="12"/>
    </row>
    <row r="466" spans="1:13" x14ac:dyDescent="0.25">
      <c r="A466" s="12"/>
      <c r="B466" s="12"/>
      <c r="C466" s="12"/>
      <c r="D466" s="14"/>
      <c r="E466" s="12"/>
      <c r="F466" s="12"/>
      <c r="G466" s="12"/>
      <c r="H466" s="12"/>
      <c r="I466" s="12"/>
      <c r="J466" s="16" t="s">
        <v>370</v>
      </c>
      <c r="K466" s="10">
        <f>SUM(J465:J465)</f>
        <v>1</v>
      </c>
      <c r="L466" s="15">
        <v>382.45</v>
      </c>
      <c r="M466" s="10">
        <f>ROUND(L466*K466,2)</f>
        <v>382.45</v>
      </c>
    </row>
    <row r="467" spans="1:13" ht="0.95" customHeight="1" x14ac:dyDescent="0.25">
      <c r="A467" s="17"/>
      <c r="B467" s="17"/>
      <c r="C467" s="17"/>
      <c r="D467" s="26"/>
      <c r="E467" s="17"/>
      <c r="F467" s="17"/>
      <c r="G467" s="17"/>
      <c r="H467" s="17"/>
      <c r="I467" s="17"/>
      <c r="J467" s="17"/>
      <c r="K467" s="17"/>
      <c r="L467" s="17"/>
      <c r="M467" s="17"/>
    </row>
    <row r="468" spans="1:13" x14ac:dyDescent="0.25">
      <c r="A468" s="11" t="s">
        <v>371</v>
      </c>
      <c r="B468" s="11" t="s">
        <v>20</v>
      </c>
      <c r="C468" s="11" t="s">
        <v>6</v>
      </c>
      <c r="D468" s="25" t="s">
        <v>372</v>
      </c>
      <c r="E468" s="12"/>
      <c r="F468" s="12"/>
      <c r="G468" s="12"/>
      <c r="H468" s="12"/>
      <c r="I468" s="12"/>
      <c r="J468" s="12"/>
      <c r="K468" s="13">
        <f>K471</f>
        <v>1</v>
      </c>
      <c r="L468" s="13">
        <f>L471</f>
        <v>293.26</v>
      </c>
      <c r="M468" s="13">
        <f>M471</f>
        <v>293.26</v>
      </c>
    </row>
    <row r="469" spans="1:13" ht="101.25" x14ac:dyDescent="0.25">
      <c r="A469" s="12"/>
      <c r="B469" s="12"/>
      <c r="C469" s="12"/>
      <c r="D469" s="14" t="s">
        <v>373</v>
      </c>
      <c r="E469" s="12"/>
      <c r="F469" s="12"/>
      <c r="G469" s="12"/>
      <c r="H469" s="12"/>
      <c r="I469" s="12"/>
      <c r="J469" s="12"/>
      <c r="K469" s="12"/>
      <c r="L469" s="12"/>
      <c r="M469" s="12"/>
    </row>
    <row r="470" spans="1:13" x14ac:dyDescent="0.25">
      <c r="A470" s="12"/>
      <c r="B470" s="12"/>
      <c r="C470" s="12"/>
      <c r="D470" s="14"/>
      <c r="E470" s="11" t="s">
        <v>66</v>
      </c>
      <c r="F470" s="12">
        <v>1</v>
      </c>
      <c r="G470" s="15">
        <v>0</v>
      </c>
      <c r="H470" s="15">
        <v>0</v>
      </c>
      <c r="I470" s="15">
        <v>0</v>
      </c>
      <c r="J470" s="13">
        <f>F470*(G470+ (G470= 0))*(H470+ (H470= 0))*(I470+ (I470= 0))</f>
        <v>1</v>
      </c>
      <c r="K470" s="12"/>
      <c r="L470" s="12"/>
      <c r="M470" s="12"/>
    </row>
    <row r="471" spans="1:13" x14ac:dyDescent="0.25">
      <c r="A471" s="12"/>
      <c r="B471" s="12"/>
      <c r="C471" s="12"/>
      <c r="D471" s="14"/>
      <c r="E471" s="12"/>
      <c r="F471" s="12"/>
      <c r="G471" s="12"/>
      <c r="H471" s="12"/>
      <c r="I471" s="12"/>
      <c r="J471" s="16" t="s">
        <v>374</v>
      </c>
      <c r="K471" s="10">
        <f>SUM(J470:J470)</f>
        <v>1</v>
      </c>
      <c r="L471" s="15">
        <v>293.26</v>
      </c>
      <c r="M471" s="10">
        <f>ROUND(L471*K471,2)</f>
        <v>293.26</v>
      </c>
    </row>
    <row r="472" spans="1:13" ht="0.95" customHeight="1" x14ac:dyDescent="0.25">
      <c r="A472" s="17"/>
      <c r="B472" s="17"/>
      <c r="C472" s="17"/>
      <c r="D472" s="26"/>
      <c r="E472" s="17"/>
      <c r="F472" s="17"/>
      <c r="G472" s="17"/>
      <c r="H472" s="17"/>
      <c r="I472" s="17"/>
      <c r="J472" s="17"/>
      <c r="K472" s="17"/>
      <c r="L472" s="17"/>
      <c r="M472" s="17"/>
    </row>
    <row r="473" spans="1:13" ht="22.5" x14ac:dyDescent="0.25">
      <c r="A473" s="11" t="s">
        <v>375</v>
      </c>
      <c r="B473" s="11" t="s">
        <v>20</v>
      </c>
      <c r="C473" s="11" t="s">
        <v>6</v>
      </c>
      <c r="D473" s="25" t="s">
        <v>376</v>
      </c>
      <c r="E473" s="12"/>
      <c r="F473" s="12"/>
      <c r="G473" s="12"/>
      <c r="H473" s="12"/>
      <c r="I473" s="12"/>
      <c r="J473" s="12"/>
      <c r="K473" s="13">
        <f>K476</f>
        <v>1</v>
      </c>
      <c r="L473" s="13">
        <f>L476</f>
        <v>408.14</v>
      </c>
      <c r="M473" s="13">
        <f>M476</f>
        <v>408.14</v>
      </c>
    </row>
    <row r="474" spans="1:13" ht="112.5" x14ac:dyDescent="0.25">
      <c r="A474" s="12"/>
      <c r="B474" s="12"/>
      <c r="C474" s="12"/>
      <c r="D474" s="14" t="s">
        <v>377</v>
      </c>
      <c r="E474" s="12"/>
      <c r="F474" s="12"/>
      <c r="G474" s="12"/>
      <c r="H474" s="12"/>
      <c r="I474" s="12"/>
      <c r="J474" s="12"/>
      <c r="K474" s="12"/>
      <c r="L474" s="12"/>
      <c r="M474" s="12"/>
    </row>
    <row r="475" spans="1:13" x14ac:dyDescent="0.25">
      <c r="A475" s="12"/>
      <c r="B475" s="12"/>
      <c r="C475" s="12"/>
      <c r="D475" s="14"/>
      <c r="E475" s="11" t="s">
        <v>66</v>
      </c>
      <c r="F475" s="12">
        <v>1</v>
      </c>
      <c r="G475" s="15">
        <v>0</v>
      </c>
      <c r="H475" s="15">
        <v>0</v>
      </c>
      <c r="I475" s="15">
        <v>0</v>
      </c>
      <c r="J475" s="13">
        <f>F475*(G475+ (G475= 0))*(H475+ (H475= 0))*(I475+ (I475= 0))</f>
        <v>1</v>
      </c>
      <c r="K475" s="12"/>
      <c r="L475" s="12"/>
      <c r="M475" s="12"/>
    </row>
    <row r="476" spans="1:13" x14ac:dyDescent="0.25">
      <c r="A476" s="12"/>
      <c r="B476" s="12"/>
      <c r="C476" s="12"/>
      <c r="D476" s="14"/>
      <c r="E476" s="12"/>
      <c r="F476" s="12"/>
      <c r="G476" s="12"/>
      <c r="H476" s="12"/>
      <c r="I476" s="12"/>
      <c r="J476" s="16" t="s">
        <v>378</v>
      </c>
      <c r="K476" s="10">
        <f>SUM(J475:J475)</f>
        <v>1</v>
      </c>
      <c r="L476" s="15">
        <v>408.14</v>
      </c>
      <c r="M476" s="10">
        <f>ROUND(L476*K476,2)</f>
        <v>408.14</v>
      </c>
    </row>
    <row r="477" spans="1:13" ht="0.95" customHeight="1" x14ac:dyDescent="0.25">
      <c r="A477" s="17"/>
      <c r="B477" s="17"/>
      <c r="C477" s="17"/>
      <c r="D477" s="26"/>
      <c r="E477" s="17"/>
      <c r="F477" s="17"/>
      <c r="G477" s="17"/>
      <c r="H477" s="17"/>
      <c r="I477" s="17"/>
      <c r="J477" s="17"/>
      <c r="K477" s="17"/>
      <c r="L477" s="17"/>
      <c r="M477" s="17"/>
    </row>
    <row r="478" spans="1:13" x14ac:dyDescent="0.25">
      <c r="A478" s="11" t="s">
        <v>379</v>
      </c>
      <c r="B478" s="11" t="s">
        <v>20</v>
      </c>
      <c r="C478" s="11" t="s">
        <v>32</v>
      </c>
      <c r="D478" s="25" t="s">
        <v>380</v>
      </c>
      <c r="E478" s="12"/>
      <c r="F478" s="12"/>
      <c r="G478" s="12"/>
      <c r="H478" s="12"/>
      <c r="I478" s="12"/>
      <c r="J478" s="12"/>
      <c r="K478" s="13">
        <f>K491</f>
        <v>108.90250000000002</v>
      </c>
      <c r="L478" s="13">
        <f>L491</f>
        <v>8.93</v>
      </c>
      <c r="M478" s="13">
        <f>M491</f>
        <v>972.5</v>
      </c>
    </row>
    <row r="479" spans="1:13" ht="78.75" x14ac:dyDescent="0.25">
      <c r="A479" s="12"/>
      <c r="B479" s="12"/>
      <c r="C479" s="12"/>
      <c r="D479" s="14" t="s">
        <v>381</v>
      </c>
      <c r="E479" s="12"/>
      <c r="F479" s="12"/>
      <c r="G479" s="12"/>
      <c r="H479" s="12"/>
      <c r="I479" s="12"/>
      <c r="J479" s="12"/>
      <c r="K479" s="12"/>
      <c r="L479" s="12"/>
      <c r="M479" s="12"/>
    </row>
    <row r="480" spans="1:13" x14ac:dyDescent="0.25">
      <c r="A480" s="12"/>
      <c r="B480" s="12"/>
      <c r="C480" s="12"/>
      <c r="D480" s="14"/>
      <c r="E480" s="11" t="s">
        <v>334</v>
      </c>
      <c r="F480" s="12">
        <v>2.74</v>
      </c>
      <c r="G480" s="15">
        <v>2.25</v>
      </c>
      <c r="H480" s="15">
        <v>0</v>
      </c>
      <c r="I480" s="15">
        <v>0</v>
      </c>
      <c r="J480" s="13">
        <f>F480*(G480+ (G480= 0))*(H480+ (H480= 0))*(I480+ (I480= 0))</f>
        <v>6.1650000000000009</v>
      </c>
      <c r="K480" s="12"/>
      <c r="L480" s="12"/>
      <c r="M480" s="12"/>
    </row>
    <row r="481" spans="1:13" x14ac:dyDescent="0.25">
      <c r="A481" s="12"/>
      <c r="B481" s="12"/>
      <c r="C481" s="12"/>
      <c r="D481" s="14"/>
      <c r="E481" s="11" t="s">
        <v>335</v>
      </c>
      <c r="F481" s="12">
        <v>5.63</v>
      </c>
      <c r="G481" s="15">
        <v>1.8</v>
      </c>
      <c r="H481" s="15">
        <v>0</v>
      </c>
      <c r="I481" s="15">
        <v>0</v>
      </c>
      <c r="J481" s="13">
        <f>F481*(G481+ (G481= 0))*(H481+ (H481= 0))*(I481+ (I481= 0))</f>
        <v>10.134</v>
      </c>
      <c r="K481" s="12"/>
      <c r="L481" s="12"/>
      <c r="M481" s="12"/>
    </row>
    <row r="482" spans="1:13" x14ac:dyDescent="0.25">
      <c r="A482" s="12"/>
      <c r="B482" s="12"/>
      <c r="C482" s="12"/>
      <c r="D482" s="14"/>
      <c r="E482" s="11" t="s">
        <v>336</v>
      </c>
      <c r="F482" s="12">
        <v>5.32</v>
      </c>
      <c r="G482" s="15">
        <v>1.9</v>
      </c>
      <c r="H482" s="15">
        <v>0</v>
      </c>
      <c r="I482" s="15">
        <v>0</v>
      </c>
      <c r="J482" s="13">
        <f>F482*(G482+ (G482= 0))*(H482+ (H482= 0))*(I482+ (I482= 0))</f>
        <v>10.108000000000001</v>
      </c>
      <c r="K482" s="12"/>
      <c r="L482" s="12"/>
      <c r="M482" s="12"/>
    </row>
    <row r="483" spans="1:13" x14ac:dyDescent="0.25">
      <c r="A483" s="12"/>
      <c r="B483" s="12"/>
      <c r="C483" s="12"/>
      <c r="D483" s="14"/>
      <c r="E483" s="11" t="s">
        <v>382</v>
      </c>
      <c r="F483" s="12">
        <v>10.244999999999999</v>
      </c>
      <c r="G483" s="15">
        <v>3.7</v>
      </c>
      <c r="H483" s="15">
        <v>0</v>
      </c>
      <c r="I483" s="15">
        <v>0</v>
      </c>
      <c r="J483" s="13">
        <f>F483*(G483+ (G483= 0))*(H483+ (H483= 0))*(I483+ (I483= 0))</f>
        <v>37.906500000000001</v>
      </c>
      <c r="K483" s="12"/>
      <c r="L483" s="12"/>
      <c r="M483" s="12"/>
    </row>
    <row r="484" spans="1:13" x14ac:dyDescent="0.25">
      <c r="A484" s="12"/>
      <c r="B484" s="12"/>
      <c r="C484" s="12"/>
      <c r="D484" s="14"/>
      <c r="E484" s="11" t="s">
        <v>337</v>
      </c>
      <c r="F484" s="12">
        <v>1.52</v>
      </c>
      <c r="G484" s="15">
        <v>2.4</v>
      </c>
      <c r="H484" s="15">
        <v>0</v>
      </c>
      <c r="I484" s="15">
        <v>0</v>
      </c>
      <c r="J484" s="13">
        <f>F484*(G484+ (G484= 0))*(H484+ (H484= 0))*(I484+ (I484= 0))</f>
        <v>3.6479999999999997</v>
      </c>
      <c r="K484" s="12"/>
      <c r="L484" s="12"/>
      <c r="M484" s="12"/>
    </row>
    <row r="485" spans="1:13" x14ac:dyDescent="0.25">
      <c r="A485" s="12"/>
      <c r="B485" s="12"/>
      <c r="C485" s="12"/>
      <c r="D485" s="14"/>
      <c r="E485" s="11" t="s">
        <v>338</v>
      </c>
      <c r="F485" s="12">
        <v>4.41</v>
      </c>
      <c r="G485" s="15">
        <v>1.4</v>
      </c>
      <c r="H485" s="15">
        <v>0</v>
      </c>
      <c r="I485" s="15">
        <v>0</v>
      </c>
      <c r="J485" s="13">
        <f>F485*(G485+ (G485= 0))*(H485+ (H485= 0))*(I485+ (I485= 0))</f>
        <v>6.1739999999999995</v>
      </c>
      <c r="K485" s="12"/>
      <c r="L485" s="12"/>
      <c r="M485" s="12"/>
    </row>
    <row r="486" spans="1:13" x14ac:dyDescent="0.25">
      <c r="A486" s="12"/>
      <c r="B486" s="12"/>
      <c r="C486" s="12"/>
      <c r="D486" s="14"/>
      <c r="E486" s="11" t="s">
        <v>339</v>
      </c>
      <c r="F486" s="12">
        <v>5.32</v>
      </c>
      <c r="G486" s="15">
        <v>1.1000000000000001</v>
      </c>
      <c r="H486" s="15">
        <v>0</v>
      </c>
      <c r="I486" s="15">
        <v>0</v>
      </c>
      <c r="J486" s="13">
        <f>F486*(G486+ (G486= 0))*(H486+ (H486= 0))*(I486+ (I486= 0))</f>
        <v>5.8520000000000012</v>
      </c>
      <c r="K486" s="12"/>
      <c r="L486" s="12"/>
      <c r="M486" s="12"/>
    </row>
    <row r="487" spans="1:13" x14ac:dyDescent="0.25">
      <c r="A487" s="12"/>
      <c r="B487" s="12"/>
      <c r="C487" s="12"/>
      <c r="D487" s="14"/>
      <c r="E487" s="11" t="s">
        <v>340</v>
      </c>
      <c r="F487" s="12">
        <v>2.9</v>
      </c>
      <c r="G487" s="15">
        <v>1.55</v>
      </c>
      <c r="H487" s="15">
        <v>0</v>
      </c>
      <c r="I487" s="15">
        <v>0</v>
      </c>
      <c r="J487" s="13">
        <f>F487*(G487+ (G487= 0))*(H487+ (H487= 0))*(I487+ (I487= 0))</f>
        <v>4.4950000000000001</v>
      </c>
      <c r="K487" s="12"/>
      <c r="L487" s="12"/>
      <c r="M487" s="12"/>
    </row>
    <row r="488" spans="1:13" x14ac:dyDescent="0.25">
      <c r="A488" s="12"/>
      <c r="B488" s="12"/>
      <c r="C488" s="12"/>
      <c r="D488" s="14"/>
      <c r="E488" s="11" t="s">
        <v>359</v>
      </c>
      <c r="F488" s="12">
        <v>2.12</v>
      </c>
      <c r="G488" s="15">
        <v>3</v>
      </c>
      <c r="H488" s="15">
        <v>0</v>
      </c>
      <c r="I488" s="15">
        <v>0</v>
      </c>
      <c r="J488" s="13">
        <f>F488*(G488+ (G488= 0))*(H488+ (H488= 0))*(I488+ (I488= 0))</f>
        <v>6.36</v>
      </c>
      <c r="K488" s="12"/>
      <c r="L488" s="12"/>
      <c r="M488" s="12"/>
    </row>
    <row r="489" spans="1:13" x14ac:dyDescent="0.25">
      <c r="A489" s="12"/>
      <c r="B489" s="12"/>
      <c r="C489" s="12"/>
      <c r="D489" s="14"/>
      <c r="E489" s="11" t="s">
        <v>360</v>
      </c>
      <c r="F489" s="12">
        <v>4.3</v>
      </c>
      <c r="G489" s="15">
        <v>2.35</v>
      </c>
      <c r="H489" s="15">
        <v>0</v>
      </c>
      <c r="I489" s="15">
        <v>0</v>
      </c>
      <c r="J489" s="13">
        <f>F489*(G489+ (G489= 0))*(H489+ (H489= 0))*(I489+ (I489= 0))</f>
        <v>10.105</v>
      </c>
      <c r="K489" s="12"/>
      <c r="L489" s="12"/>
      <c r="M489" s="12"/>
    </row>
    <row r="490" spans="1:13" x14ac:dyDescent="0.25">
      <c r="A490" s="12"/>
      <c r="B490" s="12"/>
      <c r="C490" s="12"/>
      <c r="D490" s="14"/>
      <c r="E490" s="11" t="s">
        <v>361</v>
      </c>
      <c r="F490" s="12">
        <v>4.3</v>
      </c>
      <c r="G490" s="15">
        <v>1.85</v>
      </c>
      <c r="H490" s="15">
        <v>0</v>
      </c>
      <c r="I490" s="15">
        <v>0</v>
      </c>
      <c r="J490" s="13">
        <f>F490*(G490+ (G490= 0))*(H490+ (H490= 0))*(I490+ (I490= 0))</f>
        <v>7.9550000000000001</v>
      </c>
      <c r="K490" s="12"/>
      <c r="L490" s="12"/>
      <c r="M490" s="12"/>
    </row>
    <row r="491" spans="1:13" x14ac:dyDescent="0.25">
      <c r="A491" s="12"/>
      <c r="B491" s="12"/>
      <c r="C491" s="12"/>
      <c r="D491" s="14"/>
      <c r="E491" s="12"/>
      <c r="F491" s="12"/>
      <c r="G491" s="12"/>
      <c r="H491" s="12"/>
      <c r="I491" s="12"/>
      <c r="J491" s="16" t="s">
        <v>383</v>
      </c>
      <c r="K491" s="10">
        <f>SUM(J480:J490)</f>
        <v>108.90250000000002</v>
      </c>
      <c r="L491" s="15">
        <v>8.93</v>
      </c>
      <c r="M491" s="10">
        <f>ROUND(L491*K491,2)</f>
        <v>972.5</v>
      </c>
    </row>
    <row r="492" spans="1:13" ht="0.95" customHeight="1" x14ac:dyDescent="0.25">
      <c r="A492" s="17"/>
      <c r="B492" s="17"/>
      <c r="C492" s="17"/>
      <c r="D492" s="26"/>
      <c r="E492" s="17"/>
      <c r="F492" s="17"/>
      <c r="G492" s="17"/>
      <c r="H492" s="17"/>
      <c r="I492" s="17"/>
      <c r="J492" s="17"/>
      <c r="K492" s="17"/>
      <c r="L492" s="17"/>
      <c r="M492" s="17"/>
    </row>
    <row r="493" spans="1:13" x14ac:dyDescent="0.25">
      <c r="A493" s="12"/>
      <c r="B493" s="12"/>
      <c r="C493" s="12"/>
      <c r="D493" s="14"/>
      <c r="E493" s="12"/>
      <c r="F493" s="12"/>
      <c r="G493" s="12"/>
      <c r="H493" s="12"/>
      <c r="I493" s="12"/>
      <c r="J493" s="16" t="s">
        <v>384</v>
      </c>
      <c r="K493" s="15">
        <v>1</v>
      </c>
      <c r="L493" s="10">
        <f>M466+M471+M476+M491</f>
        <v>2056.35</v>
      </c>
      <c r="M493" s="10">
        <f>ROUND(L493*K493,2)</f>
        <v>2056.35</v>
      </c>
    </row>
    <row r="494" spans="1:13" ht="0.95" customHeight="1" x14ac:dyDescent="0.25">
      <c r="A494" s="17"/>
      <c r="B494" s="17"/>
      <c r="C494" s="17"/>
      <c r="D494" s="26"/>
      <c r="E494" s="17"/>
      <c r="F494" s="17"/>
      <c r="G494" s="17"/>
      <c r="H494" s="17"/>
      <c r="I494" s="17"/>
      <c r="J494" s="17"/>
      <c r="K494" s="17"/>
      <c r="L494" s="17"/>
      <c r="M494" s="17"/>
    </row>
    <row r="495" spans="1:13" x14ac:dyDescent="0.25">
      <c r="A495" s="21" t="s">
        <v>385</v>
      </c>
      <c r="B495" s="21" t="s">
        <v>17</v>
      </c>
      <c r="C495" s="21" t="s">
        <v>6</v>
      </c>
      <c r="D495" s="27" t="s">
        <v>220</v>
      </c>
      <c r="E495" s="22"/>
      <c r="F495" s="22"/>
      <c r="G495" s="22"/>
      <c r="H495" s="22"/>
      <c r="I495" s="22"/>
      <c r="J495" s="22"/>
      <c r="K495" s="10">
        <f>K528</f>
        <v>1</v>
      </c>
      <c r="L495" s="10">
        <f>L528</f>
        <v>3803.91</v>
      </c>
      <c r="M495" s="10">
        <f>M528</f>
        <v>3803.91</v>
      </c>
    </row>
    <row r="496" spans="1:13" x14ac:dyDescent="0.25">
      <c r="A496" s="11" t="s">
        <v>386</v>
      </c>
      <c r="B496" s="11" t="s">
        <v>20</v>
      </c>
      <c r="C496" s="11" t="s">
        <v>6</v>
      </c>
      <c r="D496" s="25" t="s">
        <v>387</v>
      </c>
      <c r="E496" s="12"/>
      <c r="F496" s="12"/>
      <c r="G496" s="12"/>
      <c r="H496" s="12"/>
      <c r="I496" s="12"/>
      <c r="J496" s="12"/>
      <c r="K496" s="13">
        <f>K499</f>
        <v>1</v>
      </c>
      <c r="L496" s="13">
        <f>L499</f>
        <v>306</v>
      </c>
      <c r="M496" s="13">
        <f>M499</f>
        <v>306</v>
      </c>
    </row>
    <row r="497" spans="1:13" ht="101.25" x14ac:dyDescent="0.25">
      <c r="A497" s="12"/>
      <c r="B497" s="12"/>
      <c r="C497" s="12"/>
      <c r="D497" s="14" t="s">
        <v>388</v>
      </c>
      <c r="E497" s="12"/>
      <c r="F497" s="12"/>
      <c r="G497" s="12"/>
      <c r="H497" s="12"/>
      <c r="I497" s="12"/>
      <c r="J497" s="12"/>
      <c r="K497" s="12"/>
      <c r="L497" s="12"/>
      <c r="M497" s="12"/>
    </row>
    <row r="498" spans="1:13" x14ac:dyDescent="0.25">
      <c r="A498" s="12"/>
      <c r="B498" s="12"/>
      <c r="C498" s="12"/>
      <c r="D498" s="14"/>
      <c r="E498" s="11" t="s">
        <v>389</v>
      </c>
      <c r="F498" s="12">
        <v>1</v>
      </c>
      <c r="G498" s="15">
        <v>0</v>
      </c>
      <c r="H498" s="15">
        <v>0</v>
      </c>
      <c r="I498" s="15">
        <v>0</v>
      </c>
      <c r="J498" s="13">
        <f>F498*(G498+ (G498= 0))*(H498+ (H498= 0))*(I498+ (I498= 0))</f>
        <v>1</v>
      </c>
      <c r="K498" s="12"/>
      <c r="L498" s="12"/>
      <c r="M498" s="12"/>
    </row>
    <row r="499" spans="1:13" x14ac:dyDescent="0.25">
      <c r="A499" s="12"/>
      <c r="B499" s="12"/>
      <c r="C499" s="12"/>
      <c r="D499" s="14"/>
      <c r="E499" s="12"/>
      <c r="F499" s="12"/>
      <c r="G499" s="12"/>
      <c r="H499" s="12"/>
      <c r="I499" s="12"/>
      <c r="J499" s="16" t="s">
        <v>390</v>
      </c>
      <c r="K499" s="10">
        <f>SUM(J498:J498)</f>
        <v>1</v>
      </c>
      <c r="L499" s="15">
        <v>306</v>
      </c>
      <c r="M499" s="10">
        <f>ROUND(L499*K499,2)</f>
        <v>306</v>
      </c>
    </row>
    <row r="500" spans="1:13" ht="0.95" customHeight="1" x14ac:dyDescent="0.25">
      <c r="A500" s="17"/>
      <c r="B500" s="17"/>
      <c r="C500" s="17"/>
      <c r="D500" s="26"/>
      <c r="E500" s="17"/>
      <c r="F500" s="17"/>
      <c r="G500" s="17"/>
      <c r="H500" s="17"/>
      <c r="I500" s="17"/>
      <c r="J500" s="17"/>
      <c r="K500" s="17"/>
      <c r="L500" s="17"/>
      <c r="M500" s="17"/>
    </row>
    <row r="501" spans="1:13" x14ac:dyDescent="0.25">
      <c r="A501" s="11" t="s">
        <v>391</v>
      </c>
      <c r="B501" s="11" t="s">
        <v>20</v>
      </c>
      <c r="C501" s="11" t="s">
        <v>6</v>
      </c>
      <c r="D501" s="25" t="s">
        <v>392</v>
      </c>
      <c r="E501" s="12"/>
      <c r="F501" s="12"/>
      <c r="G501" s="12"/>
      <c r="H501" s="12"/>
      <c r="I501" s="12"/>
      <c r="J501" s="12"/>
      <c r="K501" s="13">
        <f>K504</f>
        <v>1</v>
      </c>
      <c r="L501" s="13">
        <f>L504</f>
        <v>205.49</v>
      </c>
      <c r="M501" s="13">
        <f>M504</f>
        <v>205.49</v>
      </c>
    </row>
    <row r="502" spans="1:13" ht="45" x14ac:dyDescent="0.25">
      <c r="A502" s="12"/>
      <c r="B502" s="12"/>
      <c r="C502" s="12"/>
      <c r="D502" s="14" t="s">
        <v>393</v>
      </c>
      <c r="E502" s="12"/>
      <c r="F502" s="12"/>
      <c r="G502" s="12"/>
      <c r="H502" s="12"/>
      <c r="I502" s="12"/>
      <c r="J502" s="12"/>
      <c r="K502" s="12"/>
      <c r="L502" s="12"/>
      <c r="M502" s="12"/>
    </row>
    <row r="503" spans="1:13" x14ac:dyDescent="0.25">
      <c r="A503" s="12"/>
      <c r="B503" s="12"/>
      <c r="C503" s="12"/>
      <c r="D503" s="14"/>
      <c r="E503" s="11" t="s">
        <v>66</v>
      </c>
      <c r="F503" s="12">
        <v>1</v>
      </c>
      <c r="G503" s="15">
        <v>0</v>
      </c>
      <c r="H503" s="15">
        <v>0</v>
      </c>
      <c r="I503" s="15">
        <v>0</v>
      </c>
      <c r="J503" s="13">
        <f>F503*(G503+ (G503= 0))*(H503+ (H503= 0))*(I503+ (I503= 0))</f>
        <v>1</v>
      </c>
      <c r="K503" s="12"/>
      <c r="L503" s="12"/>
      <c r="M503" s="12"/>
    </row>
    <row r="504" spans="1:13" x14ac:dyDescent="0.25">
      <c r="A504" s="12"/>
      <c r="B504" s="12"/>
      <c r="C504" s="12"/>
      <c r="D504" s="14"/>
      <c r="E504" s="12"/>
      <c r="F504" s="12"/>
      <c r="G504" s="12"/>
      <c r="H504" s="12"/>
      <c r="I504" s="12"/>
      <c r="J504" s="16" t="s">
        <v>394</v>
      </c>
      <c r="K504" s="10">
        <f>SUM(J503:J503)</f>
        <v>1</v>
      </c>
      <c r="L504" s="15">
        <v>205.49</v>
      </c>
      <c r="M504" s="10">
        <f>ROUND(L504*K504,2)</f>
        <v>205.49</v>
      </c>
    </row>
    <row r="505" spans="1:13" ht="0.95" customHeight="1" x14ac:dyDescent="0.25">
      <c r="A505" s="17"/>
      <c r="B505" s="17"/>
      <c r="C505" s="17"/>
      <c r="D505" s="26"/>
      <c r="E505" s="17"/>
      <c r="F505" s="17"/>
      <c r="G505" s="17"/>
      <c r="H505" s="17"/>
      <c r="I505" s="17"/>
      <c r="J505" s="17"/>
      <c r="K505" s="17"/>
      <c r="L505" s="17"/>
      <c r="M505" s="17"/>
    </row>
    <row r="506" spans="1:13" x14ac:dyDescent="0.25">
      <c r="A506" s="11" t="s">
        <v>395</v>
      </c>
      <c r="B506" s="11" t="s">
        <v>20</v>
      </c>
      <c r="C506" s="11" t="s">
        <v>6</v>
      </c>
      <c r="D506" s="25" t="s">
        <v>396</v>
      </c>
      <c r="E506" s="12"/>
      <c r="F506" s="12"/>
      <c r="G506" s="12"/>
      <c r="H506" s="12"/>
      <c r="I506" s="12"/>
      <c r="J506" s="12"/>
      <c r="K506" s="13">
        <f>K509</f>
        <v>1</v>
      </c>
      <c r="L506" s="13">
        <f>L509</f>
        <v>331.3</v>
      </c>
      <c r="M506" s="13">
        <f>M509</f>
        <v>331.3</v>
      </c>
    </row>
    <row r="507" spans="1:13" ht="56.25" x14ac:dyDescent="0.25">
      <c r="A507" s="12"/>
      <c r="B507" s="12"/>
      <c r="C507" s="12"/>
      <c r="D507" s="14" t="s">
        <v>397</v>
      </c>
      <c r="E507" s="12"/>
      <c r="F507" s="12"/>
      <c r="G507" s="12"/>
      <c r="H507" s="12"/>
      <c r="I507" s="12"/>
      <c r="J507" s="12"/>
      <c r="K507" s="12"/>
      <c r="L507" s="12"/>
      <c r="M507" s="12"/>
    </row>
    <row r="508" spans="1:13" x14ac:dyDescent="0.25">
      <c r="A508" s="12"/>
      <c r="B508" s="12"/>
      <c r="C508" s="12"/>
      <c r="D508" s="14"/>
      <c r="E508" s="11" t="s">
        <v>389</v>
      </c>
      <c r="F508" s="12">
        <v>1</v>
      </c>
      <c r="G508" s="15">
        <v>0</v>
      </c>
      <c r="H508" s="15">
        <v>0</v>
      </c>
      <c r="I508" s="15">
        <v>0</v>
      </c>
      <c r="J508" s="13">
        <f>F508*(G508+ (G508= 0))*(H508+ (H508= 0))*(I508+ (I508= 0))</f>
        <v>1</v>
      </c>
      <c r="K508" s="12"/>
      <c r="L508" s="12"/>
      <c r="M508" s="12"/>
    </row>
    <row r="509" spans="1:13" x14ac:dyDescent="0.25">
      <c r="A509" s="12"/>
      <c r="B509" s="12"/>
      <c r="C509" s="12"/>
      <c r="D509" s="14"/>
      <c r="E509" s="12"/>
      <c r="F509" s="12"/>
      <c r="G509" s="12"/>
      <c r="H509" s="12"/>
      <c r="I509" s="12"/>
      <c r="J509" s="16" t="s">
        <v>398</v>
      </c>
      <c r="K509" s="10">
        <f>SUM(J508:J508)</f>
        <v>1</v>
      </c>
      <c r="L509" s="15">
        <v>331.3</v>
      </c>
      <c r="M509" s="10">
        <f>ROUND(L509*K509,2)</f>
        <v>331.3</v>
      </c>
    </row>
    <row r="510" spans="1:13" ht="0.95" customHeight="1" x14ac:dyDescent="0.25">
      <c r="A510" s="17"/>
      <c r="B510" s="17"/>
      <c r="C510" s="17"/>
      <c r="D510" s="26"/>
      <c r="E510" s="17"/>
      <c r="F510" s="17"/>
      <c r="G510" s="17"/>
      <c r="H510" s="17"/>
      <c r="I510" s="17"/>
      <c r="J510" s="17"/>
      <c r="K510" s="17"/>
      <c r="L510" s="17"/>
      <c r="M510" s="17"/>
    </row>
    <row r="511" spans="1:13" x14ac:dyDescent="0.25">
      <c r="A511" s="11" t="s">
        <v>399</v>
      </c>
      <c r="B511" s="11" t="s">
        <v>20</v>
      </c>
      <c r="C511" s="11" t="s">
        <v>6</v>
      </c>
      <c r="D511" s="25" t="s">
        <v>227</v>
      </c>
      <c r="E511" s="12"/>
      <c r="F511" s="12"/>
      <c r="G511" s="12"/>
      <c r="H511" s="12"/>
      <c r="I511" s="12"/>
      <c r="J511" s="12"/>
      <c r="K511" s="13">
        <f>K514</f>
        <v>1</v>
      </c>
      <c r="L511" s="13">
        <f>L514</f>
        <v>193.8</v>
      </c>
      <c r="M511" s="13">
        <f>M514</f>
        <v>193.8</v>
      </c>
    </row>
    <row r="512" spans="1:13" ht="90" x14ac:dyDescent="0.25">
      <c r="A512" s="12"/>
      <c r="B512" s="12"/>
      <c r="C512" s="12"/>
      <c r="D512" s="14" t="s">
        <v>400</v>
      </c>
      <c r="E512" s="12"/>
      <c r="F512" s="12"/>
      <c r="G512" s="12"/>
      <c r="H512" s="12"/>
      <c r="I512" s="12"/>
      <c r="J512" s="12"/>
      <c r="K512" s="12"/>
      <c r="L512" s="12"/>
      <c r="M512" s="12"/>
    </row>
    <row r="513" spans="1:13" x14ac:dyDescent="0.25">
      <c r="A513" s="12"/>
      <c r="B513" s="12"/>
      <c r="C513" s="12"/>
      <c r="D513" s="14"/>
      <c r="E513" s="11" t="s">
        <v>389</v>
      </c>
      <c r="F513" s="12">
        <v>1</v>
      </c>
      <c r="G513" s="15">
        <v>0</v>
      </c>
      <c r="H513" s="15">
        <v>0</v>
      </c>
      <c r="I513" s="15">
        <v>0</v>
      </c>
      <c r="J513" s="13">
        <f>F513*(G513+ (G513= 0))*(H513+ (H513= 0))*(I513+ (I513= 0))</f>
        <v>1</v>
      </c>
      <c r="K513" s="12"/>
      <c r="L513" s="12"/>
      <c r="M513" s="12"/>
    </row>
    <row r="514" spans="1:13" x14ac:dyDescent="0.25">
      <c r="A514" s="12"/>
      <c r="B514" s="12"/>
      <c r="C514" s="12"/>
      <c r="D514" s="14"/>
      <c r="E514" s="12"/>
      <c r="F514" s="12"/>
      <c r="G514" s="12"/>
      <c r="H514" s="12"/>
      <c r="I514" s="12"/>
      <c r="J514" s="16" t="s">
        <v>401</v>
      </c>
      <c r="K514" s="10">
        <f>SUM(J513:J513)</f>
        <v>1</v>
      </c>
      <c r="L514" s="15">
        <v>193.8</v>
      </c>
      <c r="M514" s="10">
        <f>ROUND(L514*K514,2)</f>
        <v>193.8</v>
      </c>
    </row>
    <row r="515" spans="1:13" ht="0.95" customHeight="1" x14ac:dyDescent="0.25">
      <c r="A515" s="17"/>
      <c r="B515" s="17"/>
      <c r="C515" s="17"/>
      <c r="D515" s="26"/>
      <c r="E515" s="17"/>
      <c r="F515" s="17"/>
      <c r="G515" s="17"/>
      <c r="H515" s="17"/>
      <c r="I515" s="17"/>
      <c r="J515" s="17"/>
      <c r="K515" s="17"/>
      <c r="L515" s="17"/>
      <c r="M515" s="17"/>
    </row>
    <row r="516" spans="1:13" x14ac:dyDescent="0.25">
      <c r="A516" s="11" t="s">
        <v>402</v>
      </c>
      <c r="B516" s="11" t="s">
        <v>20</v>
      </c>
      <c r="C516" s="11" t="s">
        <v>6</v>
      </c>
      <c r="D516" s="25" t="s">
        <v>403</v>
      </c>
      <c r="E516" s="12"/>
      <c r="F516" s="12"/>
      <c r="G516" s="12"/>
      <c r="H516" s="12"/>
      <c r="I516" s="12"/>
      <c r="J516" s="12"/>
      <c r="K516" s="15">
        <v>0</v>
      </c>
      <c r="L516" s="15">
        <v>247.86</v>
      </c>
      <c r="M516" s="13">
        <f>ROUND(K516*L516,2)</f>
        <v>0</v>
      </c>
    </row>
    <row r="517" spans="1:13" ht="78.75" x14ac:dyDescent="0.25">
      <c r="A517" s="12"/>
      <c r="B517" s="12"/>
      <c r="C517" s="12"/>
      <c r="D517" s="14" t="s">
        <v>404</v>
      </c>
      <c r="E517" s="12"/>
      <c r="F517" s="12"/>
      <c r="G517" s="12"/>
      <c r="H517" s="12"/>
      <c r="I517" s="12"/>
      <c r="J517" s="12"/>
      <c r="K517" s="12"/>
      <c r="L517" s="12"/>
      <c r="M517" s="12"/>
    </row>
    <row r="518" spans="1:13" x14ac:dyDescent="0.25">
      <c r="A518" s="11" t="s">
        <v>405</v>
      </c>
      <c r="B518" s="11" t="s">
        <v>20</v>
      </c>
      <c r="C518" s="11" t="s">
        <v>6</v>
      </c>
      <c r="D518" s="25" t="s">
        <v>406</v>
      </c>
      <c r="E518" s="12"/>
      <c r="F518" s="12"/>
      <c r="G518" s="12"/>
      <c r="H518" s="12"/>
      <c r="I518" s="12"/>
      <c r="J518" s="12"/>
      <c r="K518" s="13">
        <f>K521</f>
        <v>1</v>
      </c>
      <c r="L518" s="13">
        <f>L521</f>
        <v>1088.46</v>
      </c>
      <c r="M518" s="13">
        <f>M521</f>
        <v>1088.46</v>
      </c>
    </row>
    <row r="519" spans="1:13" ht="101.25" x14ac:dyDescent="0.25">
      <c r="A519" s="12"/>
      <c r="B519" s="12"/>
      <c r="C519" s="12"/>
      <c r="D519" s="14" t="s">
        <v>407</v>
      </c>
      <c r="E519" s="12"/>
      <c r="F519" s="12"/>
      <c r="G519" s="12"/>
      <c r="H519" s="12"/>
      <c r="I519" s="12"/>
      <c r="J519" s="12"/>
      <c r="K519" s="12"/>
      <c r="L519" s="12"/>
      <c r="M519" s="12"/>
    </row>
    <row r="520" spans="1:13" x14ac:dyDescent="0.25">
      <c r="A520" s="12"/>
      <c r="B520" s="12"/>
      <c r="C520" s="12"/>
      <c r="D520" s="14"/>
      <c r="E520" s="11" t="s">
        <v>408</v>
      </c>
      <c r="F520" s="12">
        <v>1</v>
      </c>
      <c r="G520" s="15">
        <v>0</v>
      </c>
      <c r="H520" s="15">
        <v>0</v>
      </c>
      <c r="I520" s="15">
        <v>0</v>
      </c>
      <c r="J520" s="13">
        <f>F520*(G520+ (G520= 0))*(H520+ (H520= 0))*(I520+ (I520= 0))</f>
        <v>1</v>
      </c>
      <c r="K520" s="12"/>
      <c r="L520" s="12"/>
      <c r="M520" s="12"/>
    </row>
    <row r="521" spans="1:13" x14ac:dyDescent="0.25">
      <c r="A521" s="12"/>
      <c r="B521" s="12"/>
      <c r="C521" s="12"/>
      <c r="D521" s="14"/>
      <c r="E521" s="12"/>
      <c r="F521" s="12"/>
      <c r="G521" s="12"/>
      <c r="H521" s="12"/>
      <c r="I521" s="12"/>
      <c r="J521" s="16" t="s">
        <v>409</v>
      </c>
      <c r="K521" s="10">
        <f>SUM(J520:J520)</f>
        <v>1</v>
      </c>
      <c r="L521" s="15">
        <v>1088.46</v>
      </c>
      <c r="M521" s="10">
        <f>ROUND(L521*K521,2)</f>
        <v>1088.46</v>
      </c>
    </row>
    <row r="522" spans="1:13" ht="0.95" customHeight="1" x14ac:dyDescent="0.25">
      <c r="A522" s="17"/>
      <c r="B522" s="17"/>
      <c r="C522" s="17"/>
      <c r="D522" s="26"/>
      <c r="E522" s="17"/>
      <c r="F522" s="17"/>
      <c r="G522" s="17"/>
      <c r="H522" s="17"/>
      <c r="I522" s="17"/>
      <c r="J522" s="17"/>
      <c r="K522" s="17"/>
      <c r="L522" s="17"/>
      <c r="M522" s="17"/>
    </row>
    <row r="523" spans="1:13" x14ac:dyDescent="0.25">
      <c r="A523" s="11" t="s">
        <v>410</v>
      </c>
      <c r="B523" s="11" t="s">
        <v>20</v>
      </c>
      <c r="C523" s="11" t="s">
        <v>6</v>
      </c>
      <c r="D523" s="25" t="s">
        <v>411</v>
      </c>
      <c r="E523" s="12"/>
      <c r="F523" s="12"/>
      <c r="G523" s="12"/>
      <c r="H523" s="12"/>
      <c r="I523" s="12"/>
      <c r="J523" s="12"/>
      <c r="K523" s="13">
        <f>K526</f>
        <v>1</v>
      </c>
      <c r="L523" s="13">
        <f>L526</f>
        <v>1678.86</v>
      </c>
      <c r="M523" s="13">
        <f>M526</f>
        <v>1678.86</v>
      </c>
    </row>
    <row r="524" spans="1:13" ht="112.5" x14ac:dyDescent="0.25">
      <c r="A524" s="12"/>
      <c r="B524" s="12"/>
      <c r="C524" s="12"/>
      <c r="D524" s="14" t="s">
        <v>412</v>
      </c>
      <c r="E524" s="12"/>
      <c r="F524" s="12"/>
      <c r="G524" s="12"/>
      <c r="H524" s="12"/>
      <c r="I524" s="12"/>
      <c r="J524" s="12"/>
      <c r="K524" s="12"/>
      <c r="L524" s="12"/>
      <c r="M524" s="12"/>
    </row>
    <row r="525" spans="1:13" x14ac:dyDescent="0.25">
      <c r="A525" s="12"/>
      <c r="B525" s="12"/>
      <c r="C525" s="12"/>
      <c r="D525" s="14"/>
      <c r="E525" s="11" t="s">
        <v>66</v>
      </c>
      <c r="F525" s="12">
        <v>1</v>
      </c>
      <c r="G525" s="15">
        <v>0</v>
      </c>
      <c r="H525" s="15">
        <v>0</v>
      </c>
      <c r="I525" s="15">
        <v>0</v>
      </c>
      <c r="J525" s="13">
        <f>F525*(G525+ (G525= 0))*(H525+ (H525= 0))*(I525+ (I525= 0))</f>
        <v>1</v>
      </c>
      <c r="K525" s="12"/>
      <c r="L525" s="12"/>
      <c r="M525" s="12"/>
    </row>
    <row r="526" spans="1:13" x14ac:dyDescent="0.25">
      <c r="A526" s="12"/>
      <c r="B526" s="12"/>
      <c r="C526" s="12"/>
      <c r="D526" s="14"/>
      <c r="E526" s="12"/>
      <c r="F526" s="12"/>
      <c r="G526" s="12"/>
      <c r="H526" s="12"/>
      <c r="I526" s="12"/>
      <c r="J526" s="16" t="s">
        <v>413</v>
      </c>
      <c r="K526" s="10">
        <f>SUM(J525:J525)</f>
        <v>1</v>
      </c>
      <c r="L526" s="15">
        <v>1678.86</v>
      </c>
      <c r="M526" s="10">
        <f>ROUND(L526*K526,2)</f>
        <v>1678.86</v>
      </c>
    </row>
    <row r="527" spans="1:13" ht="0.95" customHeight="1" x14ac:dyDescent="0.25">
      <c r="A527" s="17"/>
      <c r="B527" s="17"/>
      <c r="C527" s="17"/>
      <c r="D527" s="26"/>
      <c r="E527" s="17"/>
      <c r="F527" s="17"/>
      <c r="G527" s="17"/>
      <c r="H527" s="17"/>
      <c r="I527" s="17"/>
      <c r="J527" s="17"/>
      <c r="K527" s="17"/>
      <c r="L527" s="17"/>
      <c r="M527" s="17"/>
    </row>
    <row r="528" spans="1:13" x14ac:dyDescent="0.25">
      <c r="A528" s="12"/>
      <c r="B528" s="12"/>
      <c r="C528" s="12"/>
      <c r="D528" s="14"/>
      <c r="E528" s="12"/>
      <c r="F528" s="12"/>
      <c r="G528" s="12"/>
      <c r="H528" s="12"/>
      <c r="I528" s="12"/>
      <c r="J528" s="16" t="s">
        <v>414</v>
      </c>
      <c r="K528" s="15">
        <v>1</v>
      </c>
      <c r="L528" s="10">
        <f>M499+M504+M509+M514+M516+M521+M526</f>
        <v>3803.91</v>
      </c>
      <c r="M528" s="10">
        <f>ROUND(L528*K528,2)</f>
        <v>3803.91</v>
      </c>
    </row>
    <row r="529" spans="1:13" ht="0.95" customHeight="1" x14ac:dyDescent="0.25">
      <c r="A529" s="17"/>
      <c r="B529" s="17"/>
      <c r="C529" s="17"/>
      <c r="D529" s="26"/>
      <c r="E529" s="17"/>
      <c r="F529" s="17"/>
      <c r="G529" s="17"/>
      <c r="H529" s="17"/>
      <c r="I529" s="17"/>
      <c r="J529" s="17"/>
      <c r="K529" s="17"/>
      <c r="L529" s="17"/>
      <c r="M529" s="17"/>
    </row>
    <row r="530" spans="1:13" x14ac:dyDescent="0.25">
      <c r="A530" s="12"/>
      <c r="B530" s="12"/>
      <c r="C530" s="12"/>
      <c r="D530" s="14"/>
      <c r="E530" s="12"/>
      <c r="F530" s="12"/>
      <c r="G530" s="12"/>
      <c r="H530" s="12"/>
      <c r="I530" s="12"/>
      <c r="J530" s="16" t="s">
        <v>415</v>
      </c>
      <c r="K530" s="18">
        <v>1</v>
      </c>
      <c r="L530" s="10">
        <f>M415+M460+M493+M528</f>
        <v>63452.069999999992</v>
      </c>
      <c r="M530" s="10">
        <f>ROUND(L530*K530,2)</f>
        <v>63452.07</v>
      </c>
    </row>
    <row r="531" spans="1:13" ht="0.95" customHeight="1" x14ac:dyDescent="0.25">
      <c r="A531" s="17"/>
      <c r="B531" s="17"/>
      <c r="C531" s="17"/>
      <c r="D531" s="26"/>
      <c r="E531" s="17"/>
      <c r="F531" s="17"/>
      <c r="G531" s="17"/>
      <c r="H531" s="17"/>
      <c r="I531" s="17"/>
      <c r="J531" s="17"/>
      <c r="K531" s="17"/>
      <c r="L531" s="17"/>
      <c r="M531" s="17"/>
    </row>
    <row r="532" spans="1:13" x14ac:dyDescent="0.25">
      <c r="A532" s="7" t="s">
        <v>416</v>
      </c>
      <c r="B532" s="7" t="s">
        <v>17</v>
      </c>
      <c r="C532" s="7" t="s">
        <v>6</v>
      </c>
      <c r="D532" s="24" t="s">
        <v>417</v>
      </c>
      <c r="E532" s="8"/>
      <c r="F532" s="8"/>
      <c r="G532" s="8"/>
      <c r="H532" s="8"/>
      <c r="I532" s="8"/>
      <c r="J532" s="8"/>
      <c r="K532" s="9">
        <f>K538</f>
        <v>1</v>
      </c>
      <c r="L532" s="10">
        <f>L538</f>
        <v>216.04</v>
      </c>
      <c r="M532" s="10">
        <f>M538</f>
        <v>216.04</v>
      </c>
    </row>
    <row r="533" spans="1:13" x14ac:dyDescent="0.25">
      <c r="A533" s="11" t="s">
        <v>418</v>
      </c>
      <c r="B533" s="11" t="s">
        <v>20</v>
      </c>
      <c r="C533" s="11" t="s">
        <v>6</v>
      </c>
      <c r="D533" s="25" t="s">
        <v>419</v>
      </c>
      <c r="E533" s="12"/>
      <c r="F533" s="12"/>
      <c r="G533" s="12"/>
      <c r="H533" s="12"/>
      <c r="I533" s="12"/>
      <c r="J533" s="12"/>
      <c r="K533" s="13">
        <f>K536</f>
        <v>1</v>
      </c>
      <c r="L533" s="13">
        <f>L536</f>
        <v>216.04</v>
      </c>
      <c r="M533" s="13">
        <f>M536</f>
        <v>216.04</v>
      </c>
    </row>
    <row r="534" spans="1:13" ht="168.75" x14ac:dyDescent="0.25">
      <c r="A534" s="12"/>
      <c r="B534" s="12"/>
      <c r="C534" s="12"/>
      <c r="D534" s="14" t="s">
        <v>420</v>
      </c>
      <c r="E534" s="12"/>
      <c r="F534" s="12"/>
      <c r="G534" s="12"/>
      <c r="H534" s="12"/>
      <c r="I534" s="12"/>
      <c r="J534" s="12"/>
      <c r="K534" s="12"/>
      <c r="L534" s="12"/>
      <c r="M534" s="12"/>
    </row>
    <row r="535" spans="1:13" x14ac:dyDescent="0.25">
      <c r="A535" s="12"/>
      <c r="B535" s="12"/>
      <c r="C535" s="12"/>
      <c r="D535" s="14"/>
      <c r="E535" s="11" t="s">
        <v>408</v>
      </c>
      <c r="F535" s="12">
        <v>1</v>
      </c>
      <c r="G535" s="15">
        <v>0</v>
      </c>
      <c r="H535" s="15">
        <v>0</v>
      </c>
      <c r="I535" s="15">
        <v>0</v>
      </c>
      <c r="J535" s="13">
        <f>F535*(G535+ (G535= 0))*(H535+ (H535= 0))*(I535+ (I535= 0))</f>
        <v>1</v>
      </c>
      <c r="K535" s="12"/>
      <c r="L535" s="12"/>
      <c r="M535" s="12"/>
    </row>
    <row r="536" spans="1:13" x14ac:dyDescent="0.25">
      <c r="A536" s="12"/>
      <c r="B536" s="12"/>
      <c r="C536" s="12"/>
      <c r="D536" s="14"/>
      <c r="E536" s="12"/>
      <c r="F536" s="12"/>
      <c r="G536" s="12"/>
      <c r="H536" s="12"/>
      <c r="I536" s="12"/>
      <c r="J536" s="16" t="s">
        <v>421</v>
      </c>
      <c r="K536" s="10">
        <f>SUM(J535:J535)</f>
        <v>1</v>
      </c>
      <c r="L536" s="15">
        <v>216.04</v>
      </c>
      <c r="M536" s="10">
        <f>ROUND(L536*K536,2)</f>
        <v>216.04</v>
      </c>
    </row>
    <row r="537" spans="1:13" ht="0.95" customHeight="1" x14ac:dyDescent="0.25">
      <c r="A537" s="17"/>
      <c r="B537" s="17"/>
      <c r="C537" s="17"/>
      <c r="D537" s="26"/>
      <c r="E537" s="17"/>
      <c r="F537" s="17"/>
      <c r="G537" s="17"/>
      <c r="H537" s="17"/>
      <c r="I537" s="17"/>
      <c r="J537" s="17"/>
      <c r="K537" s="17"/>
      <c r="L537" s="17"/>
      <c r="M537" s="17"/>
    </row>
    <row r="538" spans="1:13" x14ac:dyDescent="0.25">
      <c r="A538" s="12"/>
      <c r="B538" s="12"/>
      <c r="C538" s="12"/>
      <c r="D538" s="14"/>
      <c r="E538" s="12"/>
      <c r="F538" s="12"/>
      <c r="G538" s="12"/>
      <c r="H538" s="12"/>
      <c r="I538" s="12"/>
      <c r="J538" s="16" t="s">
        <v>422</v>
      </c>
      <c r="K538" s="18">
        <v>1</v>
      </c>
      <c r="L538" s="10">
        <f>M536</f>
        <v>216.04</v>
      </c>
      <c r="M538" s="10">
        <f>ROUND(L538*K538,2)</f>
        <v>216.04</v>
      </c>
    </row>
    <row r="539" spans="1:13" ht="0.95" customHeight="1" x14ac:dyDescent="0.25">
      <c r="A539" s="17"/>
      <c r="B539" s="17"/>
      <c r="C539" s="17"/>
      <c r="D539" s="26"/>
      <c r="E539" s="17"/>
      <c r="F539" s="17"/>
      <c r="G539" s="17"/>
      <c r="H539" s="17"/>
      <c r="I539" s="17"/>
      <c r="J539" s="17"/>
      <c r="K539" s="17"/>
      <c r="L539" s="17"/>
      <c r="M539" s="17"/>
    </row>
    <row r="540" spans="1:13" x14ac:dyDescent="0.25">
      <c r="A540" s="7" t="s">
        <v>423</v>
      </c>
      <c r="B540" s="7" t="s">
        <v>17</v>
      </c>
      <c r="C540" s="7" t="s">
        <v>6</v>
      </c>
      <c r="D540" s="24" t="s">
        <v>424</v>
      </c>
      <c r="E540" s="8"/>
      <c r="F540" s="8"/>
      <c r="G540" s="8"/>
      <c r="H540" s="8"/>
      <c r="I540" s="8"/>
      <c r="J540" s="8"/>
      <c r="K540" s="9">
        <f>K551</f>
        <v>1</v>
      </c>
      <c r="L540" s="10">
        <f>L551</f>
        <v>2389.35</v>
      </c>
      <c r="M540" s="10">
        <f>M551</f>
        <v>2389.35</v>
      </c>
    </row>
    <row r="541" spans="1:13" x14ac:dyDescent="0.25">
      <c r="A541" s="11" t="s">
        <v>425</v>
      </c>
      <c r="B541" s="11" t="s">
        <v>20</v>
      </c>
      <c r="C541" s="11" t="s">
        <v>6</v>
      </c>
      <c r="D541" s="25" t="s">
        <v>426</v>
      </c>
      <c r="E541" s="12"/>
      <c r="F541" s="12"/>
      <c r="G541" s="12"/>
      <c r="H541" s="12"/>
      <c r="I541" s="12"/>
      <c r="J541" s="12"/>
      <c r="K541" s="13">
        <f>K544</f>
        <v>1</v>
      </c>
      <c r="L541" s="13">
        <f>L544</f>
        <v>306</v>
      </c>
      <c r="M541" s="13">
        <f>M544</f>
        <v>306</v>
      </c>
    </row>
    <row r="542" spans="1:13" ht="78.75" x14ac:dyDescent="0.25">
      <c r="A542" s="12"/>
      <c r="B542" s="12"/>
      <c r="C542" s="12"/>
      <c r="D542" s="14" t="s">
        <v>427</v>
      </c>
      <c r="E542" s="12"/>
      <c r="F542" s="12"/>
      <c r="G542" s="12"/>
      <c r="H542" s="12"/>
      <c r="I542" s="12"/>
      <c r="J542" s="12"/>
      <c r="K542" s="12"/>
      <c r="L542" s="12"/>
      <c r="M542" s="12"/>
    </row>
    <row r="543" spans="1:13" x14ac:dyDescent="0.25">
      <c r="A543" s="12"/>
      <c r="B543" s="12"/>
      <c r="C543" s="12"/>
      <c r="D543" s="14"/>
      <c r="E543" s="11" t="s">
        <v>408</v>
      </c>
      <c r="F543" s="12">
        <v>1</v>
      </c>
      <c r="G543" s="15">
        <v>0</v>
      </c>
      <c r="H543" s="15">
        <v>0</v>
      </c>
      <c r="I543" s="15">
        <v>0</v>
      </c>
      <c r="J543" s="13">
        <f>F543*(G543+ (G543= 0))*(H543+ (H543= 0))*(I543+ (I543= 0))</f>
        <v>1</v>
      </c>
      <c r="K543" s="12"/>
      <c r="L543" s="12"/>
      <c r="M543" s="12"/>
    </row>
    <row r="544" spans="1:13" x14ac:dyDescent="0.25">
      <c r="A544" s="12"/>
      <c r="B544" s="12"/>
      <c r="C544" s="12"/>
      <c r="D544" s="14"/>
      <c r="E544" s="12"/>
      <c r="F544" s="12"/>
      <c r="G544" s="12"/>
      <c r="H544" s="12"/>
      <c r="I544" s="12"/>
      <c r="J544" s="16" t="s">
        <v>428</v>
      </c>
      <c r="K544" s="10">
        <f>SUM(J543:J543)</f>
        <v>1</v>
      </c>
      <c r="L544" s="15">
        <v>306</v>
      </c>
      <c r="M544" s="10">
        <f>ROUND(L544*K544,2)</f>
        <v>306</v>
      </c>
    </row>
    <row r="545" spans="1:13" ht="0.95" customHeight="1" x14ac:dyDescent="0.25">
      <c r="A545" s="17"/>
      <c r="B545" s="17"/>
      <c r="C545" s="17"/>
      <c r="D545" s="26"/>
      <c r="E545" s="17"/>
      <c r="F545" s="17"/>
      <c r="G545" s="17"/>
      <c r="H545" s="17"/>
      <c r="I545" s="17"/>
      <c r="J545" s="17"/>
      <c r="K545" s="17"/>
      <c r="L545" s="17"/>
      <c r="M545" s="17"/>
    </row>
    <row r="546" spans="1:13" x14ac:dyDescent="0.25">
      <c r="A546" s="11" t="s">
        <v>429</v>
      </c>
      <c r="B546" s="11" t="s">
        <v>20</v>
      </c>
      <c r="C546" s="11" t="s">
        <v>6</v>
      </c>
      <c r="D546" s="25" t="s">
        <v>430</v>
      </c>
      <c r="E546" s="12"/>
      <c r="F546" s="12"/>
      <c r="G546" s="12"/>
      <c r="H546" s="12"/>
      <c r="I546" s="12"/>
      <c r="J546" s="12"/>
      <c r="K546" s="13">
        <f>K549</f>
        <v>1</v>
      </c>
      <c r="L546" s="13">
        <f>L549</f>
        <v>2083.35</v>
      </c>
      <c r="M546" s="13">
        <f>M549</f>
        <v>2083.35</v>
      </c>
    </row>
    <row r="547" spans="1:13" ht="146.25" x14ac:dyDescent="0.25">
      <c r="A547" s="12"/>
      <c r="B547" s="12"/>
      <c r="C547" s="12"/>
      <c r="D547" s="14" t="s">
        <v>431</v>
      </c>
      <c r="E547" s="12"/>
      <c r="F547" s="12"/>
      <c r="G547" s="12"/>
      <c r="H547" s="12"/>
      <c r="I547" s="12"/>
      <c r="J547" s="12"/>
      <c r="K547" s="12"/>
      <c r="L547" s="12"/>
      <c r="M547" s="12"/>
    </row>
    <row r="548" spans="1:13" x14ac:dyDescent="0.25">
      <c r="A548" s="12"/>
      <c r="B548" s="12"/>
      <c r="C548" s="12"/>
      <c r="D548" s="14"/>
      <c r="E548" s="11" t="s">
        <v>432</v>
      </c>
      <c r="F548" s="12">
        <v>1</v>
      </c>
      <c r="G548" s="15">
        <v>0</v>
      </c>
      <c r="H548" s="15">
        <v>0</v>
      </c>
      <c r="I548" s="15">
        <v>0</v>
      </c>
      <c r="J548" s="13">
        <f>F548*(G548+ (G548= 0))*(H548+ (H548= 0))*(I548+ (I548= 0))</f>
        <v>1</v>
      </c>
      <c r="K548" s="12"/>
      <c r="L548" s="12"/>
      <c r="M548" s="12"/>
    </row>
    <row r="549" spans="1:13" x14ac:dyDescent="0.25">
      <c r="A549" s="12"/>
      <c r="B549" s="12"/>
      <c r="C549" s="12"/>
      <c r="D549" s="14"/>
      <c r="E549" s="12"/>
      <c r="F549" s="12"/>
      <c r="G549" s="12"/>
      <c r="H549" s="12"/>
      <c r="I549" s="12"/>
      <c r="J549" s="16" t="s">
        <v>433</v>
      </c>
      <c r="K549" s="10">
        <f>SUM(J548:J548)</f>
        <v>1</v>
      </c>
      <c r="L549" s="15">
        <v>2083.35</v>
      </c>
      <c r="M549" s="10">
        <f>ROUND(L549*K549,2)</f>
        <v>2083.35</v>
      </c>
    </row>
    <row r="550" spans="1:13" ht="0.95" customHeight="1" x14ac:dyDescent="0.25">
      <c r="A550" s="17"/>
      <c r="B550" s="17"/>
      <c r="C550" s="17"/>
      <c r="D550" s="26"/>
      <c r="E550" s="17"/>
      <c r="F550" s="17"/>
      <c r="G550" s="17"/>
      <c r="H550" s="17"/>
      <c r="I550" s="17"/>
      <c r="J550" s="17"/>
      <c r="K550" s="17"/>
      <c r="L550" s="17"/>
      <c r="M550" s="17"/>
    </row>
    <row r="551" spans="1:13" x14ac:dyDescent="0.25">
      <c r="A551" s="12"/>
      <c r="B551" s="12"/>
      <c r="C551" s="12"/>
      <c r="D551" s="14"/>
      <c r="E551" s="12"/>
      <c r="F551" s="12"/>
      <c r="G551" s="12"/>
      <c r="H551" s="12"/>
      <c r="I551" s="12"/>
      <c r="J551" s="16" t="s">
        <v>434</v>
      </c>
      <c r="K551" s="18">
        <v>1</v>
      </c>
      <c r="L551" s="10">
        <f>M544+M549</f>
        <v>2389.35</v>
      </c>
      <c r="M551" s="10">
        <f>ROUND(L551*K551,2)</f>
        <v>2389.35</v>
      </c>
    </row>
    <row r="552" spans="1:13" ht="0.95" customHeight="1" x14ac:dyDescent="0.25">
      <c r="A552" s="17"/>
      <c r="B552" s="17"/>
      <c r="C552" s="17"/>
      <c r="D552" s="26"/>
      <c r="E552" s="17"/>
      <c r="F552" s="17"/>
      <c r="G552" s="17"/>
      <c r="H552" s="17"/>
      <c r="I552" s="17"/>
      <c r="J552" s="17"/>
      <c r="K552" s="17"/>
      <c r="L552" s="17"/>
      <c r="M552" s="17"/>
    </row>
    <row r="553" spans="1:13" x14ac:dyDescent="0.25">
      <c r="A553" s="12"/>
      <c r="B553" s="12"/>
      <c r="C553" s="12"/>
      <c r="D553" s="14"/>
      <c r="E553" s="12"/>
      <c r="F553" s="12"/>
      <c r="G553" s="12"/>
      <c r="H553" s="12"/>
      <c r="I553" s="12"/>
      <c r="J553" s="16" t="s">
        <v>435</v>
      </c>
      <c r="K553" s="18">
        <v>1</v>
      </c>
      <c r="L553" s="10">
        <f>M45+M129+M157+M282+M530+M538+M551</f>
        <v>88903.19</v>
      </c>
      <c r="M553" s="10">
        <f>ROUND(L553*K553,2)</f>
        <v>88903.19</v>
      </c>
    </row>
    <row r="554" spans="1:13" x14ac:dyDescent="0.25">
      <c r="A554" s="12"/>
      <c r="B554" s="12"/>
      <c r="C554" s="12"/>
      <c r="D554" s="14"/>
      <c r="E554" s="12"/>
      <c r="F554" s="12"/>
      <c r="G554" s="12"/>
      <c r="H554" s="12"/>
      <c r="I554" s="12"/>
      <c r="J554" s="12"/>
      <c r="K554" s="12"/>
      <c r="L554" s="12"/>
      <c r="M554" s="12"/>
    </row>
  </sheetData>
  <dataValidations count="1">
    <dataValidation type="list" allowBlank="1" showInputMessage="1" showErrorMessage="1" sqref="B4:B554" xr:uid="{71BE04C2-28B7-4F5A-A9D9-BA67BB4D8AF1}">
      <formula1>"Capítulo,Partida,Mano de obra,Maquinaria,Material,Otros,"</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Alberto González García</dc:creator>
  <cp:lastModifiedBy>Alberto González García</cp:lastModifiedBy>
  <dcterms:created xsi:type="dcterms:W3CDTF">2024-10-09T04:44:16Z</dcterms:created>
  <dcterms:modified xsi:type="dcterms:W3CDTF">2024-10-09T04:45:59Z</dcterms:modified>
</cp:coreProperties>
</file>