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showSheetTabs="0" xWindow="-15" yWindow="-15" windowWidth="9600" windowHeight="8160"/>
  </bookViews>
  <sheets>
    <sheet name="Hoja1" sheetId="1" r:id="rId1"/>
    <sheet name="Hoja2" sheetId="2" r:id="rId2"/>
    <sheet name="DATOS" sheetId="6" r:id="rId3"/>
    <sheet name="Hoja3" sheetId="7" r:id="rId4"/>
  </sheets>
  <definedNames>
    <definedName name="SINO">Hoja2!$B$2:$B$4</definedName>
    <definedName name="SOLOSI">Hoja2!$B$2:$B$3</definedName>
    <definedName name="TITULACION">Hoja2!$E$2:$E$6</definedName>
  </definedNames>
  <calcPr calcId="145621" iterateDelta="1E-4"/>
</workbook>
</file>

<file path=xl/calcChain.xml><?xml version="1.0" encoding="utf-8"?>
<calcChain xmlns="http://schemas.openxmlformats.org/spreadsheetml/2006/main">
  <c r="S79" i="1" l="1"/>
  <c r="S77" i="1"/>
  <c r="S75" i="1"/>
  <c r="S73" i="1"/>
  <c r="S63" i="1"/>
  <c r="S61" i="1"/>
  <c r="S59" i="1"/>
  <c r="S55" i="1"/>
  <c r="S51" i="1"/>
  <c r="S49" i="1"/>
  <c r="O69" i="1" l="1"/>
  <c r="O67" i="1"/>
  <c r="K69" i="1"/>
  <c r="K67" i="1"/>
  <c r="Q115" i="1" l="1"/>
  <c r="AG266" i="1" l="1"/>
  <c r="AF299" i="1"/>
  <c r="AF298" i="1"/>
  <c r="W276" i="1"/>
  <c r="W275" i="1"/>
  <c r="W274" i="1"/>
  <c r="W273" i="1"/>
  <c r="W272" i="1"/>
  <c r="R32" i="1" l="1"/>
  <c r="R30" i="1"/>
  <c r="Q114" i="1" s="1"/>
  <c r="T104" i="1"/>
  <c r="T102" i="1"/>
  <c r="AC175" i="1" l="1"/>
  <c r="AC171" i="1"/>
  <c r="D37" i="1" s="1"/>
  <c r="AE126" i="1" l="1"/>
  <c r="AE125" i="1"/>
  <c r="O76" i="6" l="1"/>
  <c r="O74" i="6"/>
  <c r="O72" i="6"/>
  <c r="O70" i="6"/>
  <c r="O60" i="6"/>
  <c r="O58" i="6"/>
  <c r="O56" i="6"/>
  <c r="O54" i="6"/>
  <c r="O50" i="6"/>
  <c r="O48" i="6"/>
  <c r="AV34" i="1" l="1"/>
  <c r="AV32" i="1"/>
  <c r="AV30" i="1"/>
  <c r="B4" i="1" s="1"/>
  <c r="O79" i="1"/>
  <c r="R79" i="1" s="1"/>
  <c r="O77" i="1"/>
  <c r="R77" i="1" s="1"/>
  <c r="O75" i="1"/>
  <c r="R75" i="1" s="1"/>
  <c r="O73" i="1"/>
  <c r="R73" i="1" s="1"/>
  <c r="O63" i="1"/>
  <c r="R63" i="1" s="1"/>
  <c r="O61" i="1"/>
  <c r="R61" i="1" s="1"/>
  <c r="O59" i="1"/>
  <c r="R59" i="1" s="1"/>
  <c r="O55" i="1"/>
  <c r="R55" i="1" s="1"/>
  <c r="O51" i="1"/>
  <c r="R51" i="1" s="1"/>
  <c r="O49" i="1"/>
  <c r="R49" i="1" s="1"/>
  <c r="AE117" i="1"/>
  <c r="C249" i="1"/>
  <c r="C286" i="1"/>
  <c r="C278" i="1"/>
  <c r="C234" i="1"/>
  <c r="C270" i="1"/>
  <c r="C219" i="1"/>
  <c r="AA129" i="1"/>
  <c r="AA128" i="1"/>
  <c r="AA127" i="1"/>
  <c r="AA126" i="1"/>
  <c r="AA125" i="1"/>
  <c r="AA124" i="1"/>
  <c r="AA123" i="1"/>
  <c r="AA122" i="1"/>
  <c r="AA121" i="1"/>
  <c r="AA120" i="1"/>
  <c r="T129" i="1"/>
  <c r="T128" i="1"/>
  <c r="T127" i="1"/>
  <c r="T126" i="1"/>
  <c r="T125" i="1"/>
  <c r="T124" i="1"/>
  <c r="T123" i="1"/>
  <c r="T122" i="1"/>
  <c r="T121" i="1"/>
  <c r="T120" i="1"/>
  <c r="M129" i="1"/>
  <c r="M128" i="1"/>
  <c r="M127" i="1"/>
  <c r="M126" i="1"/>
  <c r="M125" i="1"/>
  <c r="M124" i="1"/>
  <c r="M123" i="1"/>
  <c r="M122" i="1"/>
  <c r="M121" i="1"/>
  <c r="M120" i="1"/>
  <c r="AA115" i="1"/>
  <c r="T115" i="1"/>
  <c r="M115" i="1"/>
  <c r="AA114" i="1"/>
  <c r="T114" i="1"/>
  <c r="M114" i="1"/>
  <c r="AE96" i="1"/>
  <c r="AE95" i="1"/>
  <c r="X96" i="1"/>
  <c r="X95" i="1"/>
  <c r="Q95" i="1"/>
  <c r="Q96" i="1"/>
  <c r="B5" i="1" l="1"/>
  <c r="C262" i="1"/>
  <c r="C261" i="1"/>
  <c r="C260" i="1"/>
  <c r="C259" i="1"/>
  <c r="C258" i="1"/>
  <c r="C257" i="1"/>
  <c r="C256" i="1"/>
  <c r="C255" i="1"/>
  <c r="C254" i="1"/>
  <c r="C253" i="1"/>
  <c r="C252" i="1"/>
  <c r="C251" i="1"/>
  <c r="C247" i="1"/>
  <c r="C246" i="1"/>
  <c r="C245" i="1"/>
  <c r="C244" i="1"/>
  <c r="C243" i="1"/>
  <c r="C242" i="1"/>
  <c r="C241" i="1"/>
  <c r="C240" i="1"/>
  <c r="C239" i="1"/>
  <c r="C238" i="1"/>
  <c r="C237" i="1"/>
  <c r="C236" i="1"/>
  <c r="C232" i="1"/>
  <c r="C231" i="1"/>
  <c r="C230" i="1"/>
  <c r="C229" i="1"/>
  <c r="C228" i="1"/>
  <c r="C227" i="1"/>
  <c r="AG129" i="1"/>
  <c r="AE129" i="1"/>
  <c r="AG128" i="1"/>
  <c r="AE128" i="1"/>
  <c r="AG127" i="1"/>
  <c r="AE127" i="1"/>
  <c r="AG126" i="1"/>
  <c r="AG125" i="1"/>
  <c r="AG124" i="1"/>
  <c r="AE124" i="1"/>
  <c r="AG123" i="1"/>
  <c r="AE123" i="1"/>
  <c r="AG122" i="1"/>
  <c r="AE122" i="1"/>
  <c r="AG121" i="1"/>
  <c r="AE121" i="1" s="1"/>
  <c r="AG120" i="1"/>
  <c r="AE120" i="1"/>
  <c r="Z129" i="1"/>
  <c r="X129" i="1" s="1"/>
  <c r="Z128" i="1"/>
  <c r="X128" i="1"/>
  <c r="Z127" i="1"/>
  <c r="X127" i="1" s="1"/>
  <c r="Z126" i="1"/>
  <c r="Z125" i="1"/>
  <c r="Z124" i="1"/>
  <c r="X124" i="1"/>
  <c r="Z123" i="1"/>
  <c r="X123" i="1" s="1"/>
  <c r="Z122" i="1"/>
  <c r="X122" i="1"/>
  <c r="Z121" i="1"/>
  <c r="X121" i="1" s="1"/>
  <c r="Z120" i="1"/>
  <c r="X120" i="1" s="1"/>
  <c r="S129" i="1"/>
  <c r="Q129" i="1" s="1"/>
  <c r="S128" i="1"/>
  <c r="Q128" i="1" s="1"/>
  <c r="S127" i="1"/>
  <c r="Q127" i="1" s="1"/>
  <c r="S126" i="1"/>
  <c r="S125" i="1"/>
  <c r="S124" i="1"/>
  <c r="Q124" i="1" s="1"/>
  <c r="S123" i="1"/>
  <c r="Q123" i="1" s="1"/>
  <c r="S122" i="1"/>
  <c r="Q122" i="1" s="1"/>
  <c r="S121" i="1"/>
  <c r="Q121" i="1" s="1"/>
  <c r="S120" i="1"/>
  <c r="Q120" i="1" s="1"/>
  <c r="AS87" i="1"/>
  <c r="AF87" i="1"/>
  <c r="AK125" i="1" l="1"/>
  <c r="AS28" i="1"/>
  <c r="AS26" i="1"/>
  <c r="AS24" i="1"/>
  <c r="AS22" i="1"/>
  <c r="AS20" i="1"/>
  <c r="AS18" i="1"/>
  <c r="AS16" i="1"/>
  <c r="AS15" i="1"/>
  <c r="AS13" i="1"/>
  <c r="AS11" i="1"/>
  <c r="AG114" i="1"/>
  <c r="AF114" i="1"/>
  <c r="Z114" i="1"/>
  <c r="Y114" i="1"/>
  <c r="S114" i="1"/>
  <c r="R114" i="1"/>
  <c r="AG115" i="1"/>
  <c r="AF115" i="1"/>
  <c r="Z115" i="1"/>
  <c r="Y115" i="1"/>
  <c r="T32" i="1"/>
  <c r="T30" i="1"/>
  <c r="AC28" i="1"/>
  <c r="AC26" i="1"/>
  <c r="AC24" i="1"/>
  <c r="AC22" i="1"/>
  <c r="AC20" i="1"/>
  <c r="AC18" i="1"/>
  <c r="AC15" i="1"/>
  <c r="AC13" i="1"/>
  <c r="AC11" i="1"/>
  <c r="C226" i="1"/>
  <c r="C225" i="1"/>
  <c r="C224" i="1"/>
  <c r="C223" i="1"/>
  <c r="C222" i="1"/>
  <c r="C221" i="1"/>
  <c r="R115" i="1"/>
  <c r="S115" i="1"/>
  <c r="Z112" i="1"/>
  <c r="AG112" i="1"/>
  <c r="S112" i="1"/>
  <c r="Q94" i="1"/>
  <c r="E36" i="1" s="1"/>
  <c r="T88" i="1"/>
  <c r="T87" i="1"/>
  <c r="N55" i="1"/>
  <c r="N51" i="1"/>
  <c r="N49" i="1"/>
  <c r="Q125" i="1" l="1"/>
  <c r="Q117" i="1" s="1"/>
  <c r="G36" i="1" s="1"/>
  <c r="X126" i="1"/>
  <c r="X125" i="1"/>
  <c r="X117" i="1" s="1"/>
  <c r="Q126" i="1"/>
  <c r="D36" i="1"/>
  <c r="C36" i="1"/>
  <c r="B36" i="1"/>
  <c r="AE112" i="1"/>
  <c r="X112" i="1"/>
  <c r="B304" i="1"/>
  <c r="B37" i="1"/>
  <c r="C37" i="1"/>
  <c r="Q112" i="1"/>
  <c r="F36" i="1" s="1"/>
  <c r="H36" i="1" l="1"/>
  <c r="I36" i="1" s="1"/>
  <c r="I307" i="1" s="1"/>
  <c r="AH115" i="1"/>
  <c r="AH114" i="1"/>
  <c r="AE115" i="1"/>
  <c r="X114" i="1"/>
  <c r="AE114" i="1"/>
  <c r="X115" i="1"/>
</calcChain>
</file>

<file path=xl/sharedStrings.xml><?xml version="1.0" encoding="utf-8"?>
<sst xmlns="http://schemas.openxmlformats.org/spreadsheetml/2006/main" count="696" uniqueCount="235">
  <si>
    <t>CIF</t>
  </si>
  <si>
    <t>CP</t>
  </si>
  <si>
    <t>DNI/NIE</t>
  </si>
  <si>
    <t>Empresa</t>
  </si>
  <si>
    <t>Domicilio</t>
  </si>
  <si>
    <t>Población</t>
  </si>
  <si>
    <t>Representante</t>
  </si>
  <si>
    <t>Teléfono</t>
  </si>
  <si>
    <t>e-Mail</t>
  </si>
  <si>
    <t>Medicina General</t>
  </si>
  <si>
    <t>Primera consulta</t>
  </si>
  <si>
    <t>Consulta sucesiva</t>
  </si>
  <si>
    <t>Fisioterapia</t>
  </si>
  <si>
    <t>Ondas de Choque</t>
  </si>
  <si>
    <t>EPI o EPTE para técnicas invasivas</t>
  </si>
  <si>
    <t>Diatermia</t>
  </si>
  <si>
    <t>Sesión de Fisioterapia</t>
  </si>
  <si>
    <t>C. Ort. y Traumatología</t>
  </si>
  <si>
    <t>Enfermería</t>
  </si>
  <si>
    <t>Cura pequeña</t>
  </si>
  <si>
    <t>Cura mediana</t>
  </si>
  <si>
    <t>Cura grande</t>
  </si>
  <si>
    <t>Inyectable</t>
  </si>
  <si>
    <t>Si</t>
  </si>
  <si>
    <t>No</t>
  </si>
  <si>
    <t>Tarifa Unit. Ofertada</t>
  </si>
  <si>
    <t>Tarifa Unit. Máxima</t>
  </si>
  <si>
    <t>(Misma tarifa que especialidad Medicina General)</t>
  </si>
  <si>
    <t>ä</t>
  </si>
  <si>
    <t>Datos obligatorios</t>
  </si>
  <si>
    <t>(Tarifas de aplicación cuando no se pueda aplicar tarifa por primera consulta o consulta sucesiva)</t>
  </si>
  <si>
    <t>Dirección completa</t>
  </si>
  <si>
    <t>Horario de apertura</t>
  </si>
  <si>
    <t>Nombre identific.</t>
  </si>
  <si>
    <t>Centro 1</t>
  </si>
  <si>
    <t>Centro 2</t>
  </si>
  <si>
    <t>Centro 3</t>
  </si>
  <si>
    <t>Nº Equipos R-X convencionales</t>
  </si>
  <si>
    <t>Nº Despachos médicos</t>
  </si>
  <si>
    <t>Nº Equipos R_X digitales</t>
  </si>
  <si>
    <t>Onda corta</t>
  </si>
  <si>
    <t>Láser IR</t>
  </si>
  <si>
    <t>MATERIAL DE TERMOTERAPIA</t>
  </si>
  <si>
    <t>Equipo de parafina</t>
  </si>
  <si>
    <t>Equipo de parafango</t>
  </si>
  <si>
    <t>MATERIAL DE ELECTROTERAPIA</t>
  </si>
  <si>
    <t>TENS analgésico portátil</t>
  </si>
  <si>
    <t>TENS estimulador portátil</t>
  </si>
  <si>
    <t>Baños de contraste MMSS/MMSS</t>
  </si>
  <si>
    <t>Espalderas</t>
  </si>
  <si>
    <t>Bicicleta estática</t>
  </si>
  <si>
    <t>Base para propiocepción tipo BOSU</t>
  </si>
  <si>
    <t>Pista de marcha</t>
  </si>
  <si>
    <t>Elíptica</t>
  </si>
  <si>
    <t>Paralelas</t>
  </si>
  <si>
    <t>Sistema de poleas</t>
  </si>
  <si>
    <t>Mesa de manos</t>
  </si>
  <si>
    <t>Lastres de 1/5 a 5 kg</t>
  </si>
  <si>
    <t>Báscula</t>
  </si>
  <si>
    <t>Espejo cuadriculado</t>
  </si>
  <si>
    <t>Juego de pesas de 1 a 5 kg</t>
  </si>
  <si>
    <t>Masillas/tensores de ejercicios de manos</t>
  </si>
  <si>
    <t>Medicina General (U.1)</t>
  </si>
  <si>
    <t>Fisioterapia (U.59)</t>
  </si>
  <si>
    <t>Cirugía Ortopédica y Traumatología (U.55)</t>
  </si>
  <si>
    <t>Enfermeria (U.2)</t>
  </si>
  <si>
    <t>Titulación</t>
  </si>
  <si>
    <t>Años de experiendia acreditada</t>
  </si>
  <si>
    <t>Detalle horario presencial</t>
  </si>
  <si>
    <t>Plazo máximo de horas transcurrido desde la solicitud de la consulta  hasta el envío del informe</t>
  </si>
  <si>
    <t>Plazo máximo ofertado (horas)</t>
  </si>
  <si>
    <t>Plazo máximo licitación (horas)</t>
  </si>
  <si>
    <t>Existencia de Parking público o privado cercano</t>
  </si>
  <si>
    <t xml:space="preserve">Accesos transporte público: Paradas de taxis </t>
  </si>
  <si>
    <t>Accesos transporte público: Paradas de bus, metro, tren..</t>
  </si>
  <si>
    <t>Número</t>
  </si>
  <si>
    <t>Disponib. de plazas de parking gratuitas reservadas para pacientes</t>
  </si>
  <si>
    <t>Disponib. de plazas reservadas para vehículos de transp. sanitario</t>
  </si>
  <si>
    <t>Localización Exacta (Calle, Avda, Número, etc..)</t>
  </si>
  <si>
    <t>Incremento de días de permiso paternidad</t>
  </si>
  <si>
    <t>Incremento de días de permiso maternidad</t>
  </si>
  <si>
    <t>Nº Días</t>
  </si>
  <si>
    <t>Nº horas presenc. a la semana</t>
  </si>
  <si>
    <t>¿Se oferta la Cirugía Ortopédica y Traumatología (U.55)?</t>
  </si>
  <si>
    <t>¿Se oferta la Enfermeria (U.2)?</t>
  </si>
  <si>
    <t>centro medico san marcos</t>
  </si>
  <si>
    <t>a03000684</t>
  </si>
  <si>
    <t>c/ La torre, 23</t>
  </si>
  <si>
    <t>Edificio Panoramix</t>
  </si>
  <si>
    <t>Elche</t>
  </si>
  <si>
    <t>03201</t>
  </si>
  <si>
    <t>jose maría carrasco soler</t>
  </si>
  <si>
    <t>21968968j</t>
  </si>
  <si>
    <t>jvicolomoma@santomas</t>
  </si>
  <si>
    <t>CMSM-1</t>
  </si>
  <si>
    <t>C/ La Torre, 91 - Esquyina 2 SANTOMERA</t>
  </si>
  <si>
    <t>L-V De 8:00 a 13:00 y de 16:00 a 20:00</t>
  </si>
  <si>
    <t>jsantacruz@selene.com</t>
  </si>
  <si>
    <t>A</t>
  </si>
  <si>
    <t>Camillas hidrúalicas</t>
  </si>
  <si>
    <t>Plato de Bholer/Freeman o similar</t>
  </si>
  <si>
    <t>Fitballs</t>
  </si>
  <si>
    <t>Bandas elásticas</t>
  </si>
  <si>
    <t>Infrarrojos</t>
  </si>
  <si>
    <t>Microondas</t>
  </si>
  <si>
    <t>Ultrasonidos</t>
  </si>
  <si>
    <t>Ap.arato de corrientes media y baja frec.</t>
  </si>
  <si>
    <t>Magnetoterapia con solenoide</t>
  </si>
  <si>
    <t>Congelador con coolpacks/Eq. Crioterapia</t>
  </si>
  <si>
    <t>Exp. SP00091/2019</t>
  </si>
  <si>
    <t>ANEXO V. OFERTA  EVALUABLE AUTOMÁTICAMENTE</t>
  </si>
  <si>
    <t>Descripción del local de asistencia</t>
  </si>
  <si>
    <t>Especialidades ofertadas por centro</t>
  </si>
  <si>
    <t>Equipamiento de Fisioterapia</t>
  </si>
  <si>
    <t>EQUIPAMIENTO MÍNIMO [Si/No]</t>
  </si>
  <si>
    <t>NIVEL I (ALTO) [Indicar nº de equipos]</t>
  </si>
  <si>
    <t>NIVEL II (MEDIO) [Indicar nº de equipos]</t>
  </si>
  <si>
    <t>NIVEL III (BAJO) [Indicar nº de equipos]</t>
  </si>
  <si>
    <t>Cobertura horaria del personal del centro (especialidades ofertadas, obligatorias y no obligatorias)</t>
  </si>
  <si>
    <t>Nombre y apellidos del profesional 1</t>
  </si>
  <si>
    <t>Médico</t>
  </si>
  <si>
    <t>Médico especialista</t>
  </si>
  <si>
    <t>Fisioterapéuta</t>
  </si>
  <si>
    <t>Enfermero/a</t>
  </si>
  <si>
    <t>Nombre y apellidos del profesional 2</t>
  </si>
  <si>
    <t>Nombre y apellidos del profesional 3</t>
  </si>
  <si>
    <t>Nombre y apellidos del profesional 4</t>
  </si>
  <si>
    <t>Nombre y apellidos del profesional 5</t>
  </si>
  <si>
    <t>Nombre y apellidos del profesional 6</t>
  </si>
  <si>
    <t>Nombre y apellidos del profesional 7</t>
  </si>
  <si>
    <t>Nombre y apellidos del profesional 8</t>
  </si>
  <si>
    <t>Nombre y apellidos del profesional 9</t>
  </si>
  <si>
    <t>Nombre y apellidos del profesional 10</t>
  </si>
  <si>
    <t>Nombre y apellidos del profesional 11</t>
  </si>
  <si>
    <t>Nombre y apellidos del profesional 12</t>
  </si>
  <si>
    <t>B</t>
  </si>
  <si>
    <t>C</t>
  </si>
  <si>
    <t>D</t>
  </si>
  <si>
    <t>E</t>
  </si>
  <si>
    <t>F</t>
  </si>
  <si>
    <t>G</t>
  </si>
  <si>
    <t>H</t>
  </si>
  <si>
    <t>I</t>
  </si>
  <si>
    <t>J</t>
  </si>
  <si>
    <t>K</t>
  </si>
  <si>
    <t>L</t>
  </si>
  <si>
    <t>Tiempo de ejecución</t>
  </si>
  <si>
    <t>Mejoras sobre permisos de paternidad o maternidad con respecto a la normativa legal vigente:</t>
  </si>
  <si>
    <t>Deberán indicarse los datos correspondientes al personal destinado a la prestación del servicio, tanto el personal correspondiente a las especialidades obligatorias o mínimas, como las especialidades complementarias ofertadas.
El licitador deberá ofertar como mínimo un médico por cada especialidad obligatoria o mínima y por especialidad complementaria o no obligatoria ofertada, y personal de enfermería.</t>
  </si>
  <si>
    <t xml:space="preserve">En caso de que la licitadora oferte más de un centro sanitario, se permite que entre todos los centros ofertados se tengan autorizadas la totalidad de las especialidades obligatorias. </t>
  </si>
  <si>
    <t>0. DATOS BÁSICOS</t>
  </si>
  <si>
    <t>I. OFERTA ECONÓMICA</t>
  </si>
  <si>
    <t>II. CENTROS OFERTADOS</t>
  </si>
  <si>
    <t>III. RECURSOS TÉCNICOS Y MATERIALES. ESPECIALIDADES OFERTADAS POR CENTRO</t>
  </si>
  <si>
    <t>IV. ACCESIBILIDAD</t>
  </si>
  <si>
    <t>V. MEDIDAS DE CONCILIACIÓN DE LA VIDA PERSONAL, LABORAL Y FAMILIAR</t>
  </si>
  <si>
    <t xml:space="preserve"> </t>
  </si>
  <si>
    <t>, enterado de las condiciones  y requisitos  que se exigen para la adjudicación del contrato de</t>
  </si>
  <si>
    <t xml:space="preserve">, con  DNI </t>
  </si>
  <si>
    <t xml:space="preserve">, se compromete en su propio nombre y derecho, y en nombre de la empresa </t>
  </si>
  <si>
    <t xml:space="preserve">, CIF </t>
  </si>
  <si>
    <t xml:space="preserve">, con domicilio en </t>
  </si>
  <si>
    <t xml:space="preserve">D./Dª. </t>
  </si>
  <si>
    <t xml:space="preserve">A los efectos de lo expresado en el párafo anterior, se compromete a ejecutar el contrato de acuerdo con las condiciones arriba indicadas. </t>
  </si>
  <si>
    <t>)  para ASEPEYO, Mutua Colaboradora con la Seguridad Social nº 151.</t>
  </si>
  <si>
    <t>población</t>
  </si>
  <si>
    <t>provincia</t>
  </si>
  <si>
    <t xml:space="preserve">Contratación no sujeta a regulación armonizada del Servicio de Asistencia Sanitaria básica (Medicina General y Fisioterapia) en régimen ambulatorio en el ámbito territorial de  </t>
  </si>
  <si>
    <r>
      <rPr>
        <b/>
        <i/>
        <sz val="11"/>
        <color theme="1"/>
        <rFont val="Calibri"/>
        <family val="2"/>
        <scheme val="minor"/>
      </rPr>
      <t>OFERTA ECONÓMICA FISIOTERAPIA</t>
    </r>
    <r>
      <rPr>
        <i/>
        <sz val="11"/>
        <color theme="1"/>
        <rFont val="Calibri"/>
        <family val="2"/>
        <scheme val="minor"/>
      </rPr>
      <t xml:space="preserve">: Cualquier técnica que se aplique por parte del fisioterapeuta, estará incluida dentro del precio de la sesión. 
Se considerará una sesión de fisioterapia como la realizada a un único paciente, con independencia del tipo y número de técnicas utilizadas en dicha sesión a excepción de las técnicas específicas avanzadas que serán tarificables de forma independiente. </t>
    </r>
  </si>
  <si>
    <r>
      <rPr>
        <b/>
        <i/>
        <sz val="11"/>
        <color theme="1"/>
        <rFont val="Calibri"/>
        <family val="2"/>
        <scheme val="minor"/>
      </rPr>
      <t>OFERTA ECONÓMICA DE CONSULTAS SUCESIVAS (MEDICINA GENERAL Y/O TRAUMATOLOGÍA)</t>
    </r>
    <r>
      <rPr>
        <i/>
        <sz val="11"/>
        <color theme="1"/>
        <rFont val="Calibri"/>
        <family val="2"/>
        <scheme val="minor"/>
      </rPr>
      <t xml:space="preserve">: La tarifa unitaria ofertada para consulta sucesiva será la misma si  el paciente es atendido  por el médico de Medicina General  o por el médico Traumatólogo.
En la tarifa unitaria ofertada para consulta sucesiva  estará incluido el uso de instalaciones, honorarios profesionales y resto de personal sanitario, curas, inyectables, infiltraciones mixtas cortico-anestésicas articulares o de partes blandas, radiología simple o convencional, medicación y material sanitario necesario para la correcta resolución de la asistencia sanitaria. </t>
    </r>
  </si>
  <si>
    <r>
      <rPr>
        <b/>
        <i/>
        <sz val="11"/>
        <color theme="1"/>
        <rFont val="Calibri"/>
        <family val="2"/>
        <scheme val="minor"/>
      </rPr>
      <t>OFERTA ECONÓMICA DE PRIMERA ATENCIÓN MEDICA (MEDICINA GENERAL Y/O TRAUMATOLOGÍA)</t>
    </r>
    <r>
      <rPr>
        <i/>
        <sz val="11"/>
        <color theme="1"/>
        <rFont val="Calibri"/>
        <family val="2"/>
        <scheme val="minor"/>
      </rPr>
      <t>: En la tarifa unitaria ofertada por primera atención médica estará incluido el uso de instalaciones, honorarios profesionales (incluidos especialistas en Traumatología)  y resto de personal sanitario, curas, inyectables, infiltraciones mixtas cortico-anestésicas articulares o de partes blandas, radiología simple o convencional, medicación y material sanitario necesario para la correcta resolución de la asistencia sanitaria.  
Quedará incluida en la tarifa de la primera atención médica, la consulta inicial del especialista en traumatología cuando éste no haya podido atender al paciente en la fecha de la primera atención médica y/o urgente.</t>
    </r>
  </si>
  <si>
    <t>VI. ACEPTACIÓN</t>
  </si>
  <si>
    <t>s</t>
  </si>
  <si>
    <t>CMSM-2</t>
  </si>
  <si>
    <t>CMSM-3</t>
  </si>
  <si>
    <t>mbnmbn</t>
  </si>
  <si>
    <t>Dato obligatorio</t>
  </si>
  <si>
    <t>Datos obligatorio al menos para alguno de los centros ofertados</t>
  </si>
  <si>
    <t>Atención: Revise el documento. Falta alguno de los datos obligatorios</t>
  </si>
  <si>
    <t>Contratación no sujeta a regulación armonizada del Servicio de Asistencia Sanitaria básica (Medicina General y Fisioterapia) en régimen ambulatorio en el ámbito territorial de  población (provincia)  para ASEPEYO, Mutua Colaboradora con la Seguridad Social nº 151.</t>
  </si>
  <si>
    <t>Atención: ¡No se han cumplimentado todas las casillas obligatorias!</t>
  </si>
  <si>
    <t>CENTRO MEDICO SAN MARCOS</t>
  </si>
  <si>
    <t>A03000684</t>
  </si>
  <si>
    <t>C/ LA TORRE, 23</t>
  </si>
  <si>
    <t>EDIFICIO PANORAMIX</t>
  </si>
  <si>
    <t>ELCHE</t>
  </si>
  <si>
    <t>JOSE MARÍA CARRASCO SOLER</t>
  </si>
  <si>
    <t>21968968J</t>
  </si>
  <si>
    <t/>
  </si>
  <si>
    <t>Centro 1 CMSM-1</t>
  </si>
  <si>
    <t>Centro 2 CMSM-2</t>
  </si>
  <si>
    <t>Centro 3 CMSM-3</t>
  </si>
  <si>
    <t>D./Dª. JOSE MARÍA CARRASCO SOLER, con  DNI 21968968J, enterado de las condiciones  y requisitos  que se exigen para la adjudicación del contrato de, se compromete en su propio nombre y derecho, y en nombre de la empresa CENTRO MEDICO SAN MARCOS, CIF A03000684, con domicilio en C/ LA TORRE, 23 EDIFICIO PANORAMIX 03201-ELCHE</t>
  </si>
  <si>
    <t>Expediente</t>
  </si>
  <si>
    <t>Provincia</t>
  </si>
  <si>
    <t>14,00</t>
  </si>
  <si>
    <t>Baños de contraste MMSS/MMII</t>
  </si>
  <si>
    <t>Nº Equipos R-X digitales</t>
  </si>
  <si>
    <r>
      <t xml:space="preserve">(Equipamiento mínimo </t>
    </r>
    <r>
      <rPr>
        <b/>
        <i/>
        <sz val="11"/>
        <color theme="1"/>
        <rFont val="Calibri"/>
        <family val="2"/>
        <scheme val="minor"/>
      </rPr>
      <t>obligatorio</t>
    </r>
    <r>
      <rPr>
        <i/>
        <sz val="11"/>
        <color theme="1"/>
        <rFont val="Calibri"/>
        <family val="2"/>
        <scheme val="minor"/>
      </rPr>
      <t>)</t>
    </r>
  </si>
  <si>
    <t xml:space="preserve"> a la cual representa, a tomar a su cargo la ejecución del citado contrato con estricta sujeción a los  requisitos y condiciones que se exigen, aceptando incondicionalmente  las cláusulas del Pliego de Cláusulas Administrativas Particulares y del Pliego de Prescripciones Técnicas.</t>
  </si>
  <si>
    <t>II.a RECURSOS TÉCNICOS Y MATERIALES.  CENTROS OFERTADOS</t>
  </si>
  <si>
    <t>Fitballs (pelotas de ejercicio)</t>
  </si>
  <si>
    <t>Aparato de corrientes media y baja frec.</t>
  </si>
  <si>
    <t>Especialidades ofertadas</t>
  </si>
  <si>
    <t>Técnicas específicas avanzadas (no obligatorias)</t>
  </si>
  <si>
    <t>II.b RECURSOS TÉCNICOS Y MATERIALES. ESPECIALIDADES OFERTADAS POR CENTRO</t>
  </si>
  <si>
    <t>EQUIPAMIENTO MÍNIMO</t>
  </si>
  <si>
    <t>SI</t>
  </si>
  <si>
    <r>
      <t xml:space="preserve">NIVEL I (ALTO) </t>
    </r>
    <r>
      <rPr>
        <b/>
        <i/>
        <sz val="11"/>
        <color rgb="FFFF0000"/>
        <rFont val="Calibri"/>
        <family val="2"/>
        <scheme val="minor"/>
      </rPr>
      <t>[SI/NO]</t>
    </r>
  </si>
  <si>
    <t>III. PRESTACIÓN DEL SERVICIO [Cobertura horaria del personal del centro (especialidades ofertadas, obligatorias y no obligatorias)]</t>
  </si>
  <si>
    <r>
      <rPr>
        <b/>
        <i/>
        <sz val="11"/>
        <color theme="1"/>
        <rFont val="Calibri"/>
        <family val="2"/>
        <scheme val="minor"/>
      </rPr>
      <t>OFERTA ECONÓMICA FISIOTERAPIA</t>
    </r>
    <r>
      <rPr>
        <i/>
        <sz val="11"/>
        <color theme="1"/>
        <rFont val="Calibri"/>
        <family val="2"/>
        <scheme val="minor"/>
      </rPr>
      <t xml:space="preserve">: Cualquier técnica que se aplique por parte del fisioterapeuta, estará incluida dentro del precio de la sesión. 
Se considerará una sesión de fisioterapia como la realizada a un único paciente, con independencia del tipo y número de técnicas utilizadas en dicha sesión a excepción de las técnicas específicas avanzadas que serán tarificables de forma independiente. Las sesiones en las que se apliquen otras técnicas directamente vinculadas a las específicas avanzadas, serán consideradas como técnicas complementarias a la específica, y en consecuencia, en ningún caso se podrá facturar una doble sesión (convencional + específica).
</t>
    </r>
  </si>
  <si>
    <t>Deberán indicarse los datos correspondientes al personal destinado a la prestación del servicio, tanto el personal correspondiente a las especialidades obligatorias o mínimas, como las especialidades complementarias ofertadas.
El licitador deberá ofertar como mínimo un médico (Medicina General) y un fisioterapeuta.</t>
  </si>
  <si>
    <t>Fisioterapeuta</t>
  </si>
  <si>
    <r>
      <t>NIVEL III (BAJO)</t>
    </r>
    <r>
      <rPr>
        <b/>
        <i/>
        <sz val="11"/>
        <color rgb="FFFF0000"/>
        <rFont val="Calibri"/>
        <family val="2"/>
        <scheme val="minor"/>
      </rPr>
      <t xml:space="preserve"> [SI/NO]</t>
    </r>
  </si>
  <si>
    <r>
      <t>NIVEL II (MEDIO)</t>
    </r>
    <r>
      <rPr>
        <b/>
        <i/>
        <sz val="11"/>
        <color rgb="FFFF0000"/>
        <rFont val="Calibri"/>
        <family val="2"/>
        <scheme val="minor"/>
      </rPr>
      <t xml:space="preserve"> [SI/NO]</t>
    </r>
  </si>
  <si>
    <t>Camillas hidráulicas</t>
  </si>
  <si>
    <t>Plato de Bohler/Freeman o similar</t>
  </si>
  <si>
    <t>Fittballs</t>
  </si>
  <si>
    <t>Infrarrojos o microondas</t>
  </si>
  <si>
    <t>Ap. de corrientes de media y baja frec.</t>
  </si>
  <si>
    <t>Congelador con Cooldpacks o eq. Crioter.</t>
  </si>
  <si>
    <t>(Para que se activen las celdas deberán indicar SI a la especialidad de Enfermería enel punto II.b)</t>
  </si>
  <si>
    <t>(Para que se activen las celdas deberán indicar SI a la especialidad de Traumatología enel punto II.b)</t>
  </si>
  <si>
    <t xml:space="preserve">Contratación no sujeta a regulación armonizada del servicio de asistencia sanitaria básica y fisioterapia, en régimen ambulatorio, en el ámbito territorial de  </t>
  </si>
  <si>
    <t>),  para ASEPEYO, Mutua Colaboradora con la Seguridad Social nº 151</t>
  </si>
  <si>
    <t>55,00</t>
  </si>
  <si>
    <t>45,00</t>
  </si>
  <si>
    <t>15,00</t>
  </si>
  <si>
    <t>25,00</t>
  </si>
  <si>
    <t>20,00</t>
  </si>
  <si>
    <t>30,00</t>
  </si>
  <si>
    <t>5,00</t>
  </si>
  <si>
    <t>SP00116/2020</t>
  </si>
  <si>
    <t>ALMORADÍ</t>
  </si>
  <si>
    <t>Alicante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</si>
</sst>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23" x14ac:knownFonts="1">
    <font>
      <sz val="11"/>
      <color theme="1"/>
      <name val="Calibri"/>
      <family val="2"/>
      <scheme val="minor"/>
    </font>
    <font>
      <b/>
      <sz val="11"/>
      <color theme="1"/>
      <name val="Calibri"/>
      <family val="2"/>
      <scheme val="minor"/>
    </font>
    <font>
      <sz val="10"/>
      <color theme="1"/>
      <name val="Calibri"/>
      <family val="2"/>
      <scheme val="minor"/>
    </font>
    <font>
      <i/>
      <sz val="9"/>
      <color theme="1"/>
      <name val="Calibri"/>
      <family val="2"/>
      <scheme val="minor"/>
    </font>
    <font>
      <sz val="9"/>
      <color rgb="FFFF0000"/>
      <name val="Wingdings 2"/>
      <family val="1"/>
      <charset val="2"/>
    </font>
    <font>
      <b/>
      <i/>
      <sz val="11"/>
      <color theme="1"/>
      <name val="Calibri"/>
      <family val="2"/>
      <scheme val="minor"/>
    </font>
    <font>
      <u/>
      <sz val="11"/>
      <color theme="10"/>
      <name val="Calibri"/>
      <family val="2"/>
      <scheme val="minor"/>
    </font>
    <font>
      <sz val="11"/>
      <name val="Arial"/>
      <family val="2"/>
    </font>
    <font>
      <sz val="11"/>
      <color rgb="FF000080"/>
      <name val="Arial"/>
      <family val="2"/>
    </font>
    <font>
      <b/>
      <sz val="12"/>
      <color theme="0"/>
      <name val="Arial"/>
      <family val="2"/>
    </font>
    <font>
      <b/>
      <sz val="11"/>
      <color theme="0"/>
      <name val="Arial"/>
      <family val="2"/>
    </font>
    <font>
      <b/>
      <sz val="11"/>
      <color rgb="FFFF0000"/>
      <name val="Calibri"/>
      <family val="2"/>
      <scheme val="minor"/>
    </font>
    <font>
      <b/>
      <sz val="11"/>
      <color theme="0" tint="-4.9989318521683403E-2"/>
      <name val="Calibri"/>
      <family val="2"/>
      <scheme val="minor"/>
    </font>
    <font>
      <sz val="11"/>
      <name val="Calibri"/>
      <family val="2"/>
      <scheme val="minor"/>
    </font>
    <font>
      <sz val="11"/>
      <color theme="0"/>
      <name val="Calibri"/>
      <family val="2"/>
      <scheme val="minor"/>
    </font>
    <font>
      <i/>
      <sz val="11"/>
      <color theme="1"/>
      <name val="Calibri"/>
      <family val="2"/>
      <scheme val="minor"/>
    </font>
    <font>
      <sz val="9"/>
      <color rgb="FFFFC000"/>
      <name val="Wingdings 2"/>
      <family val="1"/>
      <charset val="2"/>
    </font>
    <font>
      <sz val="11"/>
      <color theme="1"/>
      <name val="Wingdings 2"/>
      <family val="1"/>
      <charset val="2"/>
    </font>
    <font>
      <b/>
      <sz val="12"/>
      <color rgb="FFFF0000"/>
      <name val="Calibri"/>
      <family val="2"/>
      <scheme val="minor"/>
    </font>
    <font>
      <sz val="9"/>
      <color theme="0"/>
      <name val="Calibri"/>
      <family val="2"/>
      <scheme val="minor"/>
    </font>
    <font>
      <i/>
      <sz val="9"/>
      <color theme="0"/>
      <name val="Calibri"/>
      <family val="2"/>
      <scheme val="minor"/>
    </font>
    <font>
      <b/>
      <i/>
      <sz val="11"/>
      <color rgb="FFFF0000"/>
      <name val="Calibri"/>
      <family val="2"/>
      <scheme val="minor"/>
    </font>
    <font>
      <sz val="11"/>
      <color theme="3" tint="0.39997558519241921"/>
      <name val="Calibri"/>
      <family val="2"/>
      <scheme val="minor"/>
    </font>
  </fonts>
  <fills count="17">
    <fill>
      <patternFill patternType="none"/>
    </fill>
    <fill>
      <patternFill patternType="gray125"/>
    </fill>
    <fill>
      <patternFill patternType="solid">
        <fgColor theme="3" tint="0.79998168889431442"/>
        <bgColor indexed="64"/>
      </patternFill>
    </fill>
    <fill>
      <patternFill patternType="solid">
        <fgColor rgb="FFFFFF99"/>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3" tint="0.59996337778862885"/>
        <bgColor indexed="64"/>
      </patternFill>
    </fill>
    <fill>
      <patternFill patternType="solid">
        <fgColor theme="3" tint="-0.249977111117893"/>
        <bgColor indexed="64"/>
      </patternFill>
    </fill>
    <fill>
      <patternFill patternType="solid">
        <fgColor rgb="FF0070C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top/>
      <bottom/>
      <diagonal/>
    </border>
    <border>
      <left/>
      <right style="thin">
        <color auto="1"/>
      </right>
      <top/>
      <bottom/>
      <diagonal/>
    </border>
  </borders>
  <cellStyleXfs count="2">
    <xf numFmtId="0" fontId="0" fillId="0" borderId="0"/>
    <xf numFmtId="0" fontId="6" fillId="0" borderId="0" applyNumberFormat="0" applyFill="0" applyBorder="0" applyAlignment="0" applyProtection="0"/>
  </cellStyleXfs>
  <cellXfs count="178">
    <xf numFmtId="0" fontId="0" fillId="0" borderId="0" xfId="0"/>
    <xf numFmtId="0" fontId="0" fillId="0" borderId="0" xfId="0" applyAlignment="1"/>
    <xf numFmtId="0" fontId="0" fillId="0" borderId="0" xfId="0" applyAlignment="1">
      <alignment wrapText="1"/>
    </xf>
    <xf numFmtId="0" fontId="1" fillId="0" borderId="1" xfId="0" applyFont="1" applyBorder="1" applyAlignment="1">
      <alignment horizontal="center"/>
    </xf>
    <xf numFmtId="0" fontId="3" fillId="0" borderId="0" xfId="0" applyFont="1"/>
    <xf numFmtId="0" fontId="0" fillId="2" borderId="0" xfId="0" applyFill="1"/>
    <xf numFmtId="0" fontId="1" fillId="2" borderId="0" xfId="0" applyFont="1" applyFill="1" applyAlignment="1">
      <alignment horizontal="center"/>
    </xf>
    <xf numFmtId="0" fontId="4" fillId="0" borderId="0" xfId="0" applyFont="1" applyAlignment="1">
      <alignment horizontal="right"/>
    </xf>
    <xf numFmtId="0" fontId="0" fillId="0" borderId="0" xfId="0" applyAlignment="1">
      <alignment horizontal="left"/>
    </xf>
    <xf numFmtId="0" fontId="0" fillId="0" borderId="0" xfId="0" applyBorder="1" applyAlignment="1">
      <alignment horizontal="center"/>
    </xf>
    <xf numFmtId="0" fontId="0" fillId="0" borderId="0" xfId="0" applyAlignment="1"/>
    <xf numFmtId="0" fontId="0" fillId="0" borderId="0" xfId="0" applyAlignment="1">
      <alignment horizontal="center"/>
    </xf>
    <xf numFmtId="0" fontId="0" fillId="2" borderId="1" xfId="0" applyFill="1" applyBorder="1" applyAlignment="1">
      <alignment horizontal="left"/>
    </xf>
    <xf numFmtId="0" fontId="0" fillId="2" borderId="1" xfId="0" applyFill="1" applyBorder="1" applyAlignment="1">
      <alignment horizontal="left"/>
    </xf>
    <xf numFmtId="0" fontId="7" fillId="0" borderId="0" xfId="0" applyFont="1"/>
    <xf numFmtId="49" fontId="8" fillId="0" borderId="0" xfId="0" applyNumberFormat="1" applyFont="1" applyBorder="1" applyAlignment="1">
      <alignment horizontal="center" vertical="top" wrapText="1"/>
    </xf>
    <xf numFmtId="0" fontId="7" fillId="0" borderId="0" xfId="0" applyFont="1" applyAlignment="1">
      <alignment wrapText="1"/>
    </xf>
    <xf numFmtId="0" fontId="0" fillId="0" borderId="0" xfId="0" applyAlignment="1">
      <alignment wrapText="1"/>
    </xf>
    <xf numFmtId="0" fontId="11" fillId="0" borderId="0" xfId="0" applyFont="1"/>
    <xf numFmtId="0" fontId="1" fillId="0" borderId="0" xfId="0" applyFont="1"/>
    <xf numFmtId="0" fontId="7" fillId="0" borderId="0" xfId="0" applyFont="1" applyFill="1"/>
    <xf numFmtId="0" fontId="7" fillId="0" borderId="0" xfId="0" applyFont="1" applyFill="1" applyAlignment="1"/>
    <xf numFmtId="0" fontId="0" fillId="0" borderId="0" xfId="0" applyAlignment="1">
      <alignment vertical="top" wrapText="1"/>
    </xf>
    <xf numFmtId="0" fontId="7" fillId="0" borderId="0" xfId="0" applyFont="1" applyFill="1" applyAlignment="1">
      <alignment vertical="top"/>
    </xf>
    <xf numFmtId="0" fontId="13" fillId="0" borderId="0" xfId="0" applyFont="1" applyFill="1" applyAlignment="1"/>
    <xf numFmtId="0" fontId="0" fillId="0" borderId="0" xfId="0" applyAlignment="1">
      <alignment vertical="top"/>
    </xf>
    <xf numFmtId="0" fontId="15" fillId="0" borderId="0" xfId="0" applyFont="1" applyAlignment="1">
      <alignment vertical="top"/>
    </xf>
    <xf numFmtId="0" fontId="16" fillId="0" borderId="0" xfId="0" applyFont="1" applyAlignment="1">
      <alignment horizontal="right"/>
    </xf>
    <xf numFmtId="0" fontId="17" fillId="0" borderId="0" xfId="0" applyFont="1"/>
    <xf numFmtId="0" fontId="14" fillId="0" borderId="0" xfId="0" applyFont="1"/>
    <xf numFmtId="0" fontId="1" fillId="0" borderId="1" xfId="0" applyFont="1" applyFill="1" applyBorder="1" applyAlignment="1" applyProtection="1">
      <alignment horizontal="center"/>
    </xf>
    <xf numFmtId="0" fontId="19" fillId="0" borderId="0" xfId="0" applyFont="1" applyAlignment="1">
      <alignment horizontal="right"/>
    </xf>
    <xf numFmtId="0" fontId="19" fillId="0" borderId="0" xfId="0" applyFont="1"/>
    <xf numFmtId="0" fontId="20" fillId="0" borderId="0" xfId="0" applyFont="1"/>
    <xf numFmtId="0" fontId="0" fillId="13" borderId="0" xfId="0" applyFill="1"/>
    <xf numFmtId="0" fontId="0" fillId="0" borderId="0" xfId="0" applyAlignment="1">
      <alignment horizontal="right"/>
    </xf>
    <xf numFmtId="0" fontId="0" fillId="0" borderId="0" xfId="0" applyNumberFormat="1" applyAlignment="1">
      <alignment horizontal="justify" vertical="center" wrapText="1"/>
    </xf>
    <xf numFmtId="0" fontId="13" fillId="0" borderId="0" xfId="0" applyFont="1"/>
    <xf numFmtId="0" fontId="0" fillId="0" borderId="0" xfId="0" applyFill="1"/>
    <xf numFmtId="0" fontId="15" fillId="0" borderId="0" xfId="0" applyFont="1"/>
    <xf numFmtId="0" fontId="22" fillId="0" borderId="0" xfId="0" applyFont="1"/>
    <xf numFmtId="0" fontId="1" fillId="0" borderId="15" xfId="0" applyFont="1" applyBorder="1" applyAlignment="1">
      <alignment horizontal="center"/>
    </xf>
    <xf numFmtId="0" fontId="0" fillId="3" borderId="2"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0" fillId="0" borderId="2" xfId="0" applyBorder="1" applyAlignment="1"/>
    <xf numFmtId="0" fontId="0" fillId="0" borderId="3" xfId="0" applyBorder="1" applyAlignment="1"/>
    <xf numFmtId="0" fontId="0" fillId="0" borderId="4" xfId="0" applyBorder="1" applyAlignment="1"/>
    <xf numFmtId="0" fontId="0" fillId="0" borderId="0" xfId="0" applyAlignment="1">
      <alignment vertical="center"/>
    </xf>
    <xf numFmtId="0" fontId="0" fillId="2" borderId="2" xfId="0" applyFill="1" applyBorder="1" applyAlignment="1"/>
    <xf numFmtId="0" fontId="0" fillId="2" borderId="3" xfId="0" applyFill="1" applyBorder="1" applyAlignment="1"/>
    <xf numFmtId="0" fontId="0" fillId="0" borderId="3" xfId="0" applyBorder="1" applyAlignment="1"/>
    <xf numFmtId="0" fontId="0" fillId="0" borderId="4" xfId="0" applyBorder="1" applyAlignment="1"/>
    <xf numFmtId="0" fontId="0" fillId="0" borderId="0" xfId="0" applyAlignment="1">
      <alignment horizontal="left" wrapText="1"/>
    </xf>
    <xf numFmtId="0" fontId="0" fillId="0" borderId="0" xfId="0" applyAlignment="1">
      <alignment wrapText="1"/>
    </xf>
    <xf numFmtId="0" fontId="15" fillId="0" borderId="0" xfId="0" applyFont="1" applyAlignment="1">
      <alignment wrapText="1"/>
    </xf>
    <xf numFmtId="0" fontId="0" fillId="3" borderId="2" xfId="0" applyFill="1" applyBorder="1" applyAlignment="1" applyProtection="1">
      <protection locked="0"/>
    </xf>
    <xf numFmtId="0" fontId="0" fillId="0" borderId="3" xfId="0" applyBorder="1" applyAlignment="1" applyProtection="1">
      <protection locked="0"/>
    </xf>
    <xf numFmtId="0" fontId="0" fillId="0" borderId="4" xfId="0" applyBorder="1" applyAlignment="1" applyProtection="1">
      <protection locked="0"/>
    </xf>
    <xf numFmtId="0" fontId="0" fillId="2" borderId="4" xfId="0" applyFill="1" applyBorder="1" applyAlignment="1"/>
    <xf numFmtId="0" fontId="0" fillId="3" borderId="2"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3" xfId="0" applyFill="1" applyBorder="1" applyAlignment="1" applyProtection="1">
      <protection locked="0"/>
    </xf>
    <xf numFmtId="0" fontId="0" fillId="3" borderId="4" xfId="0" applyFill="1" applyBorder="1" applyAlignment="1" applyProtection="1">
      <protection locked="0"/>
    </xf>
    <xf numFmtId="0" fontId="12" fillId="15" borderId="0" xfId="0" applyFont="1" applyFill="1" applyAlignment="1"/>
    <xf numFmtId="0" fontId="1" fillId="0" borderId="0" xfId="0" applyFont="1" applyAlignment="1"/>
    <xf numFmtId="0" fontId="0" fillId="0" borderId="0" xfId="0" applyAlignment="1"/>
    <xf numFmtId="0" fontId="0" fillId="0" borderId="2" xfId="0" applyBorder="1" applyAlignment="1"/>
    <xf numFmtId="0" fontId="0" fillId="0" borderId="0" xfId="0" applyAlignment="1">
      <alignment vertical="top" wrapText="1"/>
    </xf>
    <xf numFmtId="0" fontId="15" fillId="0" borderId="0" xfId="0" applyFont="1" applyAlignment="1">
      <alignment vertical="top" wrapText="1"/>
    </xf>
    <xf numFmtId="0" fontId="15" fillId="0" borderId="0" xfId="0" applyFont="1" applyAlignment="1">
      <alignment vertical="top"/>
    </xf>
    <xf numFmtId="0" fontId="1" fillId="14" borderId="2" xfId="0" applyFont="1" applyFill="1" applyBorder="1" applyAlignment="1">
      <alignment horizontal="left" vertical="center"/>
    </xf>
    <xf numFmtId="0" fontId="1" fillId="14" borderId="3" xfId="0" applyFont="1" applyFill="1" applyBorder="1" applyAlignment="1">
      <alignment horizontal="left" vertical="center"/>
    </xf>
    <xf numFmtId="0" fontId="1" fillId="14" borderId="4" xfId="0" applyFont="1" applyFill="1" applyBorder="1" applyAlignment="1">
      <alignment horizontal="left" vertical="center"/>
    </xf>
    <xf numFmtId="0" fontId="13" fillId="14" borderId="2" xfId="0" applyFont="1" applyFill="1" applyBorder="1" applyAlignment="1">
      <alignment horizontal="left"/>
    </xf>
    <xf numFmtId="0" fontId="13" fillId="14" borderId="3" xfId="0" applyFont="1" applyFill="1" applyBorder="1" applyAlignment="1">
      <alignment horizontal="left"/>
    </xf>
    <xf numFmtId="0" fontId="0" fillId="14" borderId="3" xfId="0" applyFont="1" applyFill="1" applyBorder="1" applyAlignment="1"/>
    <xf numFmtId="0" fontId="0" fillId="0" borderId="3" xfId="0" applyFont="1" applyBorder="1" applyAlignment="1"/>
    <xf numFmtId="0" fontId="0" fillId="0" borderId="4" xfId="0" applyFont="1" applyBorder="1" applyAlignment="1"/>
    <xf numFmtId="0" fontId="0" fillId="14" borderId="2" xfId="0" applyFill="1" applyBorder="1" applyAlignment="1">
      <alignment vertical="center" wrapText="1"/>
    </xf>
    <xf numFmtId="0" fontId="0" fillId="14" borderId="3" xfId="0" applyFill="1" applyBorder="1" applyAlignment="1">
      <alignment vertical="center" wrapText="1"/>
    </xf>
    <xf numFmtId="0" fontId="0" fillId="14" borderId="4" xfId="0" applyFill="1" applyBorder="1" applyAlignment="1">
      <alignmen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2" borderId="2" xfId="0" applyFill="1" applyBorder="1" applyAlignment="1">
      <alignment horizontal="right"/>
    </xf>
    <xf numFmtId="0" fontId="0" fillId="2" borderId="3" xfId="0" applyFill="1" applyBorder="1" applyAlignment="1">
      <alignment horizontal="right"/>
    </xf>
    <xf numFmtId="0" fontId="0" fillId="2" borderId="4" xfId="0" applyFill="1" applyBorder="1" applyAlignment="1">
      <alignment horizontal="right"/>
    </xf>
    <xf numFmtId="49" fontId="0" fillId="3" borderId="2" xfId="0" applyNumberFormat="1" applyFill="1" applyBorder="1" applyAlignment="1" applyProtection="1">
      <alignment horizontal="left"/>
      <protection locked="0"/>
    </xf>
    <xf numFmtId="49" fontId="0" fillId="3" borderId="3" xfId="0" applyNumberFormat="1" applyFill="1" applyBorder="1" applyAlignment="1" applyProtection="1">
      <alignment horizontal="left"/>
      <protection locked="0"/>
    </xf>
    <xf numFmtId="49" fontId="0" fillId="3" borderId="4" xfId="0" applyNumberFormat="1" applyFill="1" applyBorder="1" applyAlignment="1" applyProtection="1">
      <alignment horizontal="left"/>
      <protection locked="0"/>
    </xf>
    <xf numFmtId="0" fontId="0" fillId="3" borderId="2" xfId="0" applyFill="1" applyBorder="1" applyAlignment="1" applyProtection="1">
      <alignment horizontal="left"/>
      <protection locked="0"/>
    </xf>
    <xf numFmtId="0" fontId="0" fillId="3" borderId="3" xfId="0" applyFill="1" applyBorder="1" applyAlignment="1" applyProtection="1">
      <alignment horizontal="left"/>
      <protection locked="0"/>
    </xf>
    <xf numFmtId="0" fontId="0" fillId="3" borderId="4" xfId="0" applyFill="1" applyBorder="1" applyAlignment="1" applyProtection="1">
      <alignment horizontal="left"/>
      <protection locked="0"/>
    </xf>
    <xf numFmtId="164" fontId="0" fillId="3" borderId="11" xfId="0" applyNumberFormat="1" applyFill="1" applyBorder="1" applyAlignment="1" applyProtection="1">
      <protection locked="0"/>
    </xf>
    <xf numFmtId="164" fontId="0" fillId="3" borderId="12" xfId="0" applyNumberFormat="1" applyFill="1" applyBorder="1" applyAlignment="1" applyProtection="1">
      <protection locked="0"/>
    </xf>
    <xf numFmtId="164" fontId="0" fillId="3" borderId="13" xfId="0" applyNumberFormat="1" applyFill="1" applyBorder="1" applyAlignment="1" applyProtection="1">
      <protection locked="0"/>
    </xf>
    <xf numFmtId="164" fontId="0" fillId="3" borderId="2" xfId="0" applyNumberFormat="1" applyFill="1" applyBorder="1" applyAlignment="1" applyProtection="1">
      <protection locked="0"/>
    </xf>
    <xf numFmtId="164" fontId="0" fillId="3" borderId="3" xfId="0" applyNumberFormat="1" applyFill="1" applyBorder="1" applyAlignment="1" applyProtection="1">
      <protection locked="0"/>
    </xf>
    <xf numFmtId="164" fontId="0" fillId="3" borderId="4" xfId="0" applyNumberFormat="1" applyFill="1" applyBorder="1" applyAlignment="1" applyProtection="1">
      <protection locked="0"/>
    </xf>
    <xf numFmtId="0" fontId="1" fillId="14" borderId="2" xfId="0" applyFont="1" applyFill="1" applyBorder="1" applyAlignment="1"/>
    <xf numFmtId="0" fontId="1" fillId="14" borderId="3" xfId="0" applyFont="1" applyFill="1" applyBorder="1" applyAlignment="1"/>
    <xf numFmtId="0" fontId="1" fillId="14" borderId="4" xfId="0" applyFont="1" applyFill="1" applyBorder="1" applyAlignment="1"/>
    <xf numFmtId="0" fontId="0" fillId="3" borderId="5" xfId="0" applyFill="1" applyBorder="1" applyAlignment="1" applyProtection="1">
      <alignment horizontal="left"/>
      <protection locked="0"/>
    </xf>
    <xf numFmtId="0" fontId="0" fillId="3" borderId="6" xfId="0" applyFill="1" applyBorder="1" applyAlignment="1" applyProtection="1">
      <alignment horizontal="left"/>
      <protection locked="0"/>
    </xf>
    <xf numFmtId="0" fontId="0" fillId="3" borderId="7"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10" xfId="0" applyFill="1" applyBorder="1" applyAlignment="1" applyProtection="1">
      <alignment horizontal="left"/>
      <protection locked="0"/>
    </xf>
    <xf numFmtId="0" fontId="0" fillId="7" borderId="1" xfId="0" applyFill="1" applyBorder="1" applyAlignment="1">
      <alignment wrapText="1"/>
    </xf>
    <xf numFmtId="0" fontId="1" fillId="12" borderId="1" xfId="0" applyFont="1" applyFill="1" applyBorder="1" applyAlignment="1">
      <alignment wrapText="1"/>
    </xf>
    <xf numFmtId="0" fontId="0" fillId="11" borderId="1" xfId="0" applyFill="1" applyBorder="1" applyAlignment="1">
      <alignment wrapText="1"/>
    </xf>
    <xf numFmtId="164" fontId="0" fillId="4" borderId="2" xfId="0" applyNumberFormat="1" applyFill="1" applyBorder="1" applyAlignment="1" applyProtection="1">
      <protection locked="0"/>
    </xf>
    <xf numFmtId="164" fontId="0" fillId="4" borderId="3" xfId="0" applyNumberFormat="1" applyFill="1" applyBorder="1" applyAlignment="1" applyProtection="1">
      <protection locked="0"/>
    </xf>
    <xf numFmtId="164" fontId="0" fillId="4" borderId="4" xfId="0" applyNumberFormat="1" applyFill="1" applyBorder="1" applyAlignment="1" applyProtection="1">
      <protection locked="0"/>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1" fillId="8" borderId="1" xfId="0" applyFont="1" applyFill="1" applyBorder="1" applyAlignment="1">
      <alignment wrapText="1"/>
    </xf>
    <xf numFmtId="0" fontId="0" fillId="9" borderId="1" xfId="0" applyFill="1" applyBorder="1" applyAlignment="1">
      <alignment wrapText="1"/>
    </xf>
    <xf numFmtId="0" fontId="0" fillId="10" borderId="1" xfId="0" applyFill="1" applyBorder="1" applyAlignment="1">
      <alignment wrapText="1"/>
    </xf>
    <xf numFmtId="0" fontId="1" fillId="5" borderId="1" xfId="0" applyFont="1" applyFill="1" applyBorder="1" applyAlignment="1">
      <alignment wrapText="1"/>
    </xf>
    <xf numFmtId="0" fontId="1" fillId="2" borderId="1" xfId="0" applyFont="1" applyFill="1" applyBorder="1" applyAlignment="1">
      <alignment horizontal="center"/>
    </xf>
    <xf numFmtId="164" fontId="0" fillId="0" borderId="2" xfId="0" applyNumberFormat="1" applyBorder="1" applyAlignment="1"/>
    <xf numFmtId="164" fontId="0" fillId="0" borderId="3" xfId="0" applyNumberFormat="1" applyBorder="1" applyAlignment="1"/>
    <xf numFmtId="164" fontId="0" fillId="0" borderId="4" xfId="0" applyNumberFormat="1" applyBorder="1" applyAlignment="1"/>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0" fillId="0" borderId="2" xfId="0" applyFill="1" applyBorder="1" applyAlignment="1" applyProtection="1">
      <alignment horizontal="center"/>
    </xf>
    <xf numFmtId="0" fontId="0" fillId="0" borderId="3" xfId="0" applyFill="1" applyBorder="1" applyAlignment="1" applyProtection="1">
      <alignment horizontal="center"/>
    </xf>
    <xf numFmtId="0" fontId="0" fillId="0" borderId="4" xfId="0" applyFill="1" applyBorder="1" applyAlignment="1" applyProtection="1">
      <alignment horizontal="center"/>
    </xf>
    <xf numFmtId="164" fontId="0" fillId="0" borderId="2" xfId="0" applyNumberFormat="1" applyBorder="1" applyAlignment="1">
      <alignment vertical="center"/>
    </xf>
    <xf numFmtId="164" fontId="0" fillId="0" borderId="3" xfId="0" applyNumberFormat="1" applyBorder="1" applyAlignment="1">
      <alignment vertical="center"/>
    </xf>
    <xf numFmtId="164" fontId="0" fillId="0" borderId="4" xfId="0" applyNumberFormat="1" applyBorder="1" applyAlignment="1">
      <alignment vertical="center"/>
    </xf>
    <xf numFmtId="164" fontId="0" fillId="4" borderId="2" xfId="0" applyNumberFormat="1" applyFill="1" applyBorder="1" applyAlignment="1"/>
    <xf numFmtId="164" fontId="0" fillId="4" borderId="3" xfId="0" applyNumberFormat="1" applyFill="1" applyBorder="1" applyAlignment="1"/>
    <xf numFmtId="164" fontId="0" fillId="4" borderId="4" xfId="0" applyNumberFormat="1" applyFill="1" applyBorder="1" applyAlignment="1"/>
    <xf numFmtId="164" fontId="0" fillId="3" borderId="2" xfId="0" applyNumberFormat="1" applyFill="1" applyBorder="1" applyAlignment="1" applyProtection="1">
      <alignment vertical="center"/>
      <protection locked="0"/>
    </xf>
    <xf numFmtId="164" fontId="0" fillId="3" borderId="3" xfId="0" applyNumberFormat="1" applyFill="1" applyBorder="1" applyAlignment="1" applyProtection="1">
      <alignment vertical="center"/>
      <protection locked="0"/>
    </xf>
    <xf numFmtId="164" fontId="0" fillId="3" borderId="4" xfId="0" applyNumberFormat="1" applyFill="1" applyBorder="1" applyAlignment="1" applyProtection="1">
      <alignment vertical="center"/>
      <protection locked="0"/>
    </xf>
    <xf numFmtId="3" fontId="0" fillId="3" borderId="2" xfId="0" applyNumberFormat="1" applyFill="1" applyBorder="1" applyAlignment="1" applyProtection="1">
      <alignment horizontal="left"/>
      <protection locked="0"/>
    </xf>
    <xf numFmtId="0" fontId="6" fillId="3" borderId="2" xfId="1" applyFill="1" applyBorder="1" applyAlignment="1" applyProtection="1">
      <alignment horizontal="left"/>
      <protection locked="0"/>
    </xf>
    <xf numFmtId="0" fontId="5" fillId="2" borderId="2" xfId="0" applyFont="1" applyFill="1" applyBorder="1" applyAlignment="1"/>
    <xf numFmtId="0" fontId="0" fillId="2" borderId="1" xfId="0" applyFill="1" applyBorder="1" applyAlignment="1">
      <alignment horizontal="left"/>
    </xf>
    <xf numFmtId="0" fontId="1" fillId="6" borderId="1" xfId="0" applyFont="1" applyFill="1" applyBorder="1" applyAlignment="1">
      <alignment wrapText="1"/>
    </xf>
    <xf numFmtId="0" fontId="0" fillId="0" borderId="2" xfId="0" applyFill="1" applyBorder="1" applyAlignment="1"/>
    <xf numFmtId="0" fontId="0" fillId="0" borderId="3" xfId="0" applyFill="1" applyBorder="1" applyAlignment="1"/>
    <xf numFmtId="0" fontId="0" fillId="0" borderId="4" xfId="0" applyFill="1" applyBorder="1" applyAlignment="1"/>
    <xf numFmtId="0" fontId="0" fillId="0" borderId="2" xfId="0" applyFill="1" applyBorder="1" applyAlignment="1" applyProtection="1"/>
    <xf numFmtId="0" fontId="0" fillId="0" borderId="3" xfId="0" applyFill="1" applyBorder="1" applyAlignment="1" applyProtection="1"/>
    <xf numFmtId="0" fontId="0" fillId="0" borderId="4" xfId="0" applyFill="1" applyBorder="1" applyAlignment="1" applyProtection="1"/>
    <xf numFmtId="0" fontId="0" fillId="0" borderId="3" xfId="0" applyBorder="1" applyAlignment="1">
      <alignment wrapText="1"/>
    </xf>
    <xf numFmtId="0" fontId="0" fillId="0" borderId="4" xfId="0" applyBorder="1" applyAlignment="1">
      <alignment wrapText="1"/>
    </xf>
    <xf numFmtId="0" fontId="0" fillId="0" borderId="2" xfId="0" applyFill="1" applyBorder="1" applyAlignment="1">
      <alignment horizontal="center"/>
    </xf>
    <xf numFmtId="0" fontId="0" fillId="0" borderId="3" xfId="0" applyFill="1" applyBorder="1" applyAlignment="1">
      <alignment horizontal="center"/>
    </xf>
    <xf numFmtId="0" fontId="0" fillId="0" borderId="4" xfId="0" applyFill="1" applyBorder="1" applyAlignment="1">
      <alignment horizontal="center"/>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18" fillId="0" borderId="0" xfId="0" applyFont="1" applyFill="1" applyBorder="1" applyAlignment="1" applyProtection="1">
      <alignment horizontal="center"/>
    </xf>
    <xf numFmtId="0" fontId="1" fillId="0" borderId="0" xfId="0" applyFont="1" applyFill="1" applyBorder="1" applyAlignment="1" applyProtection="1">
      <alignment horizontal="center"/>
    </xf>
    <xf numFmtId="0" fontId="0" fillId="14" borderId="3" xfId="0" applyFill="1" applyBorder="1" applyAlignment="1"/>
    <xf numFmtId="0" fontId="0" fillId="14" borderId="4" xfId="0" applyFill="1" applyBorder="1" applyAlignment="1"/>
    <xf numFmtId="0" fontId="10" fillId="16" borderId="0" xfId="0" applyFont="1" applyFill="1" applyAlignment="1">
      <alignment horizontal="left"/>
    </xf>
    <xf numFmtId="0" fontId="10" fillId="16" borderId="0" xfId="0" applyFont="1" applyFill="1" applyAlignment="1">
      <alignment horizontal="right"/>
    </xf>
    <xf numFmtId="0" fontId="0" fillId="0" borderId="0" xfId="0" applyAlignment="1">
      <alignment horizontal="right"/>
    </xf>
    <xf numFmtId="0" fontId="9" fillId="16" borderId="14" xfId="0" applyNumberFormat="1" applyFont="1" applyFill="1" applyBorder="1" applyAlignment="1">
      <alignment horizontal="justify" vertical="center" wrapText="1"/>
    </xf>
    <xf numFmtId="0" fontId="0" fillId="0" borderId="0" xfId="0" applyNumberFormat="1" applyAlignment="1">
      <alignment horizontal="justify" vertical="center" wrapText="1"/>
    </xf>
    <xf numFmtId="0" fontId="0" fillId="13" borderId="2" xfId="0" applyFill="1" applyBorder="1" applyAlignment="1"/>
    <xf numFmtId="0" fontId="0" fillId="13" borderId="3" xfId="0" applyFill="1" applyBorder="1" applyAlignment="1"/>
    <xf numFmtId="0" fontId="0" fillId="13" borderId="4" xfId="0" applyFill="1" applyBorder="1" applyAlignment="1"/>
    <xf numFmtId="0" fontId="0" fillId="14" borderId="14" xfId="0" applyFill="1" applyBorder="1" applyAlignment="1">
      <alignment horizontal="left"/>
    </xf>
    <xf numFmtId="0" fontId="0" fillId="14" borderId="0" xfId="0" applyFill="1" applyBorder="1" applyAlignment="1"/>
  </cellXfs>
  <cellStyles count="2">
    <cellStyle name="Hipervínculo" xfId="1" builtinId="8"/>
    <cellStyle name="Normal" xfId="0" builtinId="0"/>
  </cellStyles>
  <dxfs count="90">
    <dxf>
      <font>
        <b/>
        <i val="0"/>
      </font>
      <fill>
        <patternFill>
          <bgColor rgb="FFFFFF00"/>
        </patternFill>
      </fill>
      <border>
        <left style="thin">
          <color auto="1"/>
        </left>
        <right style="thin">
          <color auto="1"/>
        </right>
        <top style="thin">
          <color auto="1"/>
        </top>
        <bottom style="thin">
          <color auto="1"/>
        </bottom>
      </border>
    </dxf>
    <dxf>
      <font>
        <b/>
        <i val="0"/>
      </font>
      <fill>
        <patternFill>
          <bgColor rgb="FFFFFF00"/>
        </patternFill>
      </fill>
      <border>
        <left style="thin">
          <color auto="1"/>
        </left>
        <right style="thin">
          <color auto="1"/>
        </right>
        <top style="thin">
          <color auto="1"/>
        </top>
        <bottom style="thin">
          <color auto="1"/>
        </bottom>
      </border>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99"/>
        </patternFill>
      </fill>
    </dxf>
    <dxf>
      <fill>
        <patternFill>
          <bgColor rgb="FFFFFF99"/>
        </patternFill>
      </fill>
    </dxf>
    <dxf>
      <fill>
        <patternFill>
          <bgColor rgb="FFFFFF99"/>
        </patternFill>
      </fill>
    </dxf>
    <dxf>
      <fill>
        <patternFill>
          <bgColor theme="0"/>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b/>
        <i val="0"/>
      </font>
      <fill>
        <patternFill>
          <bgColor rgb="FFFFFF00"/>
        </patternFill>
      </fill>
      <border>
        <left style="thin">
          <color auto="1"/>
        </left>
        <right style="thin">
          <color auto="1"/>
        </right>
        <top style="thin">
          <color auto="1"/>
        </top>
        <bottom style="thin">
          <color auto="1"/>
        </bottom>
      </border>
    </dxf>
    <dxf>
      <font>
        <b/>
        <i val="0"/>
      </font>
      <fill>
        <patternFill>
          <bgColor rgb="FFFFFF00"/>
        </patternFill>
      </fill>
      <border>
        <left style="thin">
          <color auto="1"/>
        </left>
        <right style="thin">
          <color auto="1"/>
        </right>
        <top style="thin">
          <color auto="1"/>
        </top>
        <bottom style="thin">
          <color auto="1"/>
        </bottom>
      </border>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theme="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jsantacruz@selen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BB315"/>
  <sheetViews>
    <sheetView showGridLines="0" showRowColHeaders="0" tabSelected="1" zoomScaleNormal="100" workbookViewId="0">
      <selection activeCell="G11" sqref="G11:AB11"/>
    </sheetView>
  </sheetViews>
  <sheetFormatPr baseColWidth="10" defaultColWidth="0" defaultRowHeight="15" zeroHeight="1" x14ac:dyDescent="0.25"/>
  <cols>
    <col min="1" max="44" width="3.7109375" customWidth="1"/>
    <col min="45" max="47" width="3.7109375" hidden="1" customWidth="1"/>
    <col min="48" max="48" width="11.85546875" hidden="1" customWidth="1"/>
    <col min="49" max="79" width="3.7109375" hidden="1" customWidth="1"/>
    <col min="80" max="16384" width="3.7109375" hidden="1"/>
  </cols>
  <sheetData>
    <row r="1" spans="2:45" ht="5.0999999999999996" customHeight="1" x14ac:dyDescent="0.25"/>
    <row r="2" spans="2:45" s="14" customFormat="1" x14ac:dyDescent="0.25">
      <c r="B2" s="168" t="s">
        <v>110</v>
      </c>
      <c r="C2" s="168"/>
      <c r="D2" s="168"/>
      <c r="E2" s="168"/>
      <c r="F2" s="168"/>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10"/>
    </row>
    <row r="3" spans="2:45" ht="5.0999999999999996" customHeight="1" x14ac:dyDescent="0.25"/>
    <row r="4" spans="2:45" s="14" customFormat="1" ht="15.75" customHeight="1" x14ac:dyDescent="0.25">
      <c r="B4" s="169" t="str">
        <f>CONCATENATE("Exp. ",AV30)</f>
        <v>Exp. SP00116/2020</v>
      </c>
      <c r="C4" s="169"/>
      <c r="D4" s="169"/>
      <c r="E4" s="169"/>
      <c r="F4" s="169"/>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35"/>
    </row>
    <row r="5" spans="2:45" s="16" customFormat="1" ht="60" customHeight="1" x14ac:dyDescent="0.25">
      <c r="B5" s="171" t="str">
        <f>CONCATENATE(AS5,AV32," (",AV34,AS7)</f>
        <v>Contratación no sujeta a regulación armonizada del servicio de asistencia sanitaria básica y fisioterapia, en régimen ambulatorio, en el ámbito territorial de  ALMORADÍ (ALICANTE),  para ASEPEYO, Mutua Colaboradora con la Seguridad Social nº 151</v>
      </c>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c r="AM5" s="172"/>
      <c r="AN5" s="172"/>
      <c r="AO5" s="172"/>
      <c r="AP5" s="172"/>
      <c r="AQ5" s="172"/>
      <c r="AR5" s="36"/>
      <c r="AS5" t="s">
        <v>223</v>
      </c>
    </row>
    <row r="6" spans="2:45" s="14" customFormat="1" ht="5.0999999999999996" customHeight="1" x14ac:dyDescent="0.25">
      <c r="B6" s="15"/>
      <c r="C6" s="15"/>
      <c r="D6" s="15"/>
      <c r="E6" s="15"/>
      <c r="F6" s="15"/>
      <c r="G6" s="15"/>
      <c r="H6" s="15"/>
      <c r="I6" s="15"/>
      <c r="AS6"/>
    </row>
    <row r="7" spans="2:45" s="14" customFormat="1" ht="5.0999999999999996" customHeight="1" x14ac:dyDescent="0.25">
      <c r="B7" s="7"/>
      <c r="C7" s="4"/>
      <c r="D7" s="7"/>
      <c r="E7" s="4"/>
      <c r="G7"/>
      <c r="H7"/>
      <c r="I7"/>
      <c r="AS7" t="s">
        <v>224</v>
      </c>
    </row>
    <row r="8" spans="2:45" s="14" customFormat="1" ht="9.9499999999999993" customHeight="1" x14ac:dyDescent="0.25">
      <c r="G8" s="15"/>
      <c r="H8" s="15"/>
      <c r="I8" s="15"/>
      <c r="AS8" t="s">
        <v>165</v>
      </c>
    </row>
    <row r="9" spans="2:45" s="19" customFormat="1" x14ac:dyDescent="0.25">
      <c r="B9" s="65" t="s">
        <v>150</v>
      </c>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7"/>
      <c r="AE9" s="67"/>
      <c r="AF9" s="67"/>
      <c r="AG9" s="67"/>
      <c r="AH9" s="67"/>
      <c r="AI9" s="67"/>
      <c r="AJ9" s="67"/>
      <c r="AK9" s="67"/>
      <c r="AL9" s="67"/>
      <c r="AM9" s="67"/>
      <c r="AN9" s="67"/>
      <c r="AO9" s="67"/>
      <c r="AP9" s="67"/>
      <c r="AQ9" s="67"/>
      <c r="AR9" s="10"/>
      <c r="AS9" t="s">
        <v>166</v>
      </c>
    </row>
    <row r="10" spans="2:45" ht="5.0999999999999996" customHeight="1" x14ac:dyDescent="0.25"/>
    <row r="11" spans="2:45" x14ac:dyDescent="0.25">
      <c r="B11" s="7" t="s">
        <v>28</v>
      </c>
      <c r="C11" s="86" t="s">
        <v>3</v>
      </c>
      <c r="D11" s="87"/>
      <c r="E11" s="87"/>
      <c r="F11" s="88"/>
      <c r="G11" s="92"/>
      <c r="H11" s="93"/>
      <c r="I11" s="93"/>
      <c r="J11" s="93"/>
      <c r="K11" s="93"/>
      <c r="L11" s="93"/>
      <c r="M11" s="93"/>
      <c r="N11" s="93"/>
      <c r="O11" s="93"/>
      <c r="P11" s="93"/>
      <c r="Q11" s="93"/>
      <c r="R11" s="93"/>
      <c r="S11" s="93"/>
      <c r="T11" s="93"/>
      <c r="U11" s="93"/>
      <c r="V11" s="93"/>
      <c r="W11" s="93"/>
      <c r="X11" s="93"/>
      <c r="Y11" s="93"/>
      <c r="Z11" s="93"/>
      <c r="AA11" s="93"/>
      <c r="AB11" s="94"/>
      <c r="AC11">
        <f>IF(ISBLANK(G11),0,IF(TRIM(G11)="",0,1))</f>
        <v>0</v>
      </c>
      <c r="AS11" t="str">
        <f>UPPER(G11)</f>
        <v/>
      </c>
    </row>
    <row r="12" spans="2:45" ht="5.0999999999999996" customHeight="1" x14ac:dyDescent="0.25">
      <c r="G12" s="8"/>
      <c r="H12" s="8"/>
      <c r="I12" s="8"/>
      <c r="J12" s="8"/>
      <c r="K12" s="8"/>
      <c r="L12" s="8"/>
      <c r="M12" s="8"/>
      <c r="N12" s="8"/>
      <c r="O12" s="8"/>
      <c r="P12" s="8"/>
      <c r="Q12" s="8"/>
      <c r="R12" s="8"/>
      <c r="S12" s="8"/>
      <c r="T12" s="8"/>
      <c r="U12" s="8"/>
      <c r="V12" s="8"/>
      <c r="W12" s="8"/>
      <c r="X12" s="8"/>
      <c r="Y12" s="8"/>
      <c r="Z12" s="8"/>
      <c r="AA12" s="8"/>
      <c r="AB12" s="8"/>
    </row>
    <row r="13" spans="2:45" x14ac:dyDescent="0.25">
      <c r="B13" s="7" t="s">
        <v>28</v>
      </c>
      <c r="C13" s="86" t="s">
        <v>0</v>
      </c>
      <c r="D13" s="87"/>
      <c r="E13" s="87"/>
      <c r="F13" s="88"/>
      <c r="G13" s="92"/>
      <c r="H13" s="93"/>
      <c r="I13" s="93"/>
      <c r="J13" s="93"/>
      <c r="K13" s="93"/>
      <c r="L13" s="93"/>
      <c r="M13" s="93"/>
      <c r="N13" s="93"/>
      <c r="O13" s="93"/>
      <c r="P13" s="93"/>
      <c r="Q13" s="93"/>
      <c r="R13" s="93"/>
      <c r="S13" s="93"/>
      <c r="T13" s="93"/>
      <c r="U13" s="93"/>
      <c r="V13" s="93"/>
      <c r="W13" s="93"/>
      <c r="X13" s="93"/>
      <c r="Y13" s="93"/>
      <c r="Z13" s="93"/>
      <c r="AA13" s="93"/>
      <c r="AB13" s="94"/>
      <c r="AC13">
        <f>IF(ISBLANK(G13),0,IF(TRIM(G13)="",0,1))</f>
        <v>0</v>
      </c>
      <c r="AS13" t="str">
        <f>UPPER(G13)</f>
        <v/>
      </c>
    </row>
    <row r="14" spans="2:45" ht="5.0999999999999996" customHeight="1" x14ac:dyDescent="0.25">
      <c r="G14" s="8"/>
      <c r="H14" s="8"/>
      <c r="I14" s="8"/>
      <c r="J14" s="8"/>
      <c r="K14" s="8"/>
      <c r="L14" s="8"/>
      <c r="M14" s="8"/>
      <c r="N14" s="8"/>
      <c r="O14" s="8"/>
      <c r="P14" s="8"/>
      <c r="Q14" s="8"/>
      <c r="R14" s="8"/>
      <c r="S14" s="8"/>
      <c r="T14" s="8"/>
      <c r="U14" s="8"/>
      <c r="V14" s="8"/>
      <c r="W14" s="8"/>
      <c r="X14" s="8"/>
      <c r="Y14" s="8"/>
      <c r="Z14" s="8"/>
      <c r="AA14" s="8"/>
      <c r="AB14" s="8"/>
    </row>
    <row r="15" spans="2:45" x14ac:dyDescent="0.25">
      <c r="B15" s="7" t="s">
        <v>28</v>
      </c>
      <c r="C15" s="86" t="s">
        <v>4</v>
      </c>
      <c r="D15" s="87"/>
      <c r="E15" s="87"/>
      <c r="F15" s="88"/>
      <c r="G15" s="104"/>
      <c r="H15" s="105"/>
      <c r="I15" s="105"/>
      <c r="J15" s="105"/>
      <c r="K15" s="105"/>
      <c r="L15" s="105"/>
      <c r="M15" s="105"/>
      <c r="N15" s="105"/>
      <c r="O15" s="105"/>
      <c r="P15" s="105"/>
      <c r="Q15" s="105"/>
      <c r="R15" s="105"/>
      <c r="S15" s="105"/>
      <c r="T15" s="105"/>
      <c r="U15" s="105"/>
      <c r="V15" s="105"/>
      <c r="W15" s="105"/>
      <c r="X15" s="105"/>
      <c r="Y15" s="105"/>
      <c r="Z15" s="105"/>
      <c r="AA15" s="105"/>
      <c r="AB15" s="106"/>
      <c r="AC15">
        <f>IF(ISBLANK(G15),0,IF(TRIM(G15)="",0,1))</f>
        <v>0</v>
      </c>
      <c r="AS15" t="str">
        <f t="shared" ref="AS15:AS16" si="0">UPPER(G15)</f>
        <v/>
      </c>
    </row>
    <row r="16" spans="2:45" x14ac:dyDescent="0.25">
      <c r="G16" s="107"/>
      <c r="H16" s="108"/>
      <c r="I16" s="108"/>
      <c r="J16" s="108"/>
      <c r="K16" s="108"/>
      <c r="L16" s="108"/>
      <c r="M16" s="108"/>
      <c r="N16" s="108"/>
      <c r="O16" s="108"/>
      <c r="P16" s="108"/>
      <c r="Q16" s="108"/>
      <c r="R16" s="108"/>
      <c r="S16" s="108"/>
      <c r="T16" s="108"/>
      <c r="U16" s="108"/>
      <c r="V16" s="108"/>
      <c r="W16" s="108"/>
      <c r="X16" s="108"/>
      <c r="Y16" s="108"/>
      <c r="Z16" s="108"/>
      <c r="AA16" s="108"/>
      <c r="AB16" s="109"/>
      <c r="AS16" t="str">
        <f t="shared" si="0"/>
        <v/>
      </c>
    </row>
    <row r="17" spans="2:48" ht="5.0999999999999996" customHeight="1" x14ac:dyDescent="0.25">
      <c r="G17" s="8"/>
      <c r="H17" s="8"/>
      <c r="I17" s="8"/>
      <c r="J17" s="8"/>
      <c r="K17" s="8"/>
      <c r="L17" s="8"/>
      <c r="M17" s="8"/>
      <c r="N17" s="8"/>
      <c r="O17" s="8"/>
      <c r="P17" s="8"/>
      <c r="Q17" s="8"/>
      <c r="R17" s="8"/>
      <c r="S17" s="8"/>
      <c r="T17" s="8"/>
      <c r="U17" s="8"/>
      <c r="V17" s="8"/>
      <c r="W17" s="8"/>
      <c r="X17" s="8"/>
      <c r="Y17" s="8"/>
      <c r="Z17" s="8"/>
      <c r="AA17" s="8"/>
      <c r="AB17" s="8"/>
    </row>
    <row r="18" spans="2:48" x14ac:dyDescent="0.25">
      <c r="B18" s="7" t="s">
        <v>28</v>
      </c>
      <c r="C18" s="86" t="s">
        <v>1</v>
      </c>
      <c r="D18" s="87"/>
      <c r="E18" s="87"/>
      <c r="F18" s="88"/>
      <c r="G18" s="89"/>
      <c r="H18" s="90"/>
      <c r="I18" s="90"/>
      <c r="J18" s="90"/>
      <c r="K18" s="90"/>
      <c r="L18" s="90"/>
      <c r="M18" s="90"/>
      <c r="N18" s="90"/>
      <c r="O18" s="90"/>
      <c r="P18" s="90"/>
      <c r="Q18" s="90"/>
      <c r="R18" s="90"/>
      <c r="S18" s="90"/>
      <c r="T18" s="90"/>
      <c r="U18" s="90"/>
      <c r="V18" s="90"/>
      <c r="W18" s="90"/>
      <c r="X18" s="90"/>
      <c r="Y18" s="90"/>
      <c r="Z18" s="90"/>
      <c r="AA18" s="90"/>
      <c r="AB18" s="91"/>
      <c r="AC18">
        <f>IF(ISBLANK(G18),0,IF(TRIM(G18)="",0,1))</f>
        <v>0</v>
      </c>
      <c r="AS18" t="str">
        <f>UPPER(G18)</f>
        <v/>
      </c>
    </row>
    <row r="19" spans="2:48" ht="5.0999999999999996" customHeight="1" x14ac:dyDescent="0.25">
      <c r="G19" s="8"/>
      <c r="H19" s="8"/>
      <c r="I19" s="8"/>
      <c r="J19" s="8"/>
      <c r="K19" s="8"/>
      <c r="L19" s="8"/>
      <c r="M19" s="8"/>
      <c r="N19" s="8"/>
      <c r="O19" s="8"/>
      <c r="P19" s="8"/>
      <c r="Q19" s="8"/>
      <c r="R19" s="8"/>
      <c r="S19" s="8"/>
      <c r="T19" s="8"/>
      <c r="U19" s="8"/>
      <c r="V19" s="8"/>
      <c r="W19" s="8"/>
      <c r="X19" s="8"/>
      <c r="Y19" s="8"/>
      <c r="Z19" s="8"/>
      <c r="AA19" s="8"/>
      <c r="AB19" s="8"/>
    </row>
    <row r="20" spans="2:48" x14ac:dyDescent="0.25">
      <c r="B20" s="7" t="s">
        <v>28</v>
      </c>
      <c r="C20" s="86" t="s">
        <v>5</v>
      </c>
      <c r="D20" s="87"/>
      <c r="E20" s="87"/>
      <c r="F20" s="88"/>
      <c r="G20" s="92"/>
      <c r="H20" s="93"/>
      <c r="I20" s="93"/>
      <c r="J20" s="93"/>
      <c r="K20" s="93"/>
      <c r="L20" s="93"/>
      <c r="M20" s="93"/>
      <c r="N20" s="93"/>
      <c r="O20" s="93"/>
      <c r="P20" s="93"/>
      <c r="Q20" s="93"/>
      <c r="R20" s="93"/>
      <c r="S20" s="93"/>
      <c r="T20" s="93"/>
      <c r="U20" s="93"/>
      <c r="V20" s="93"/>
      <c r="W20" s="93"/>
      <c r="X20" s="93"/>
      <c r="Y20" s="93"/>
      <c r="Z20" s="93"/>
      <c r="AA20" s="93"/>
      <c r="AB20" s="94"/>
      <c r="AC20">
        <f>IF(ISBLANK(G20),0,IF(TRIM(G20)="",0,1))</f>
        <v>0</v>
      </c>
      <c r="AS20" t="str">
        <f>UPPER(G20)</f>
        <v/>
      </c>
    </row>
    <row r="21" spans="2:48" ht="5.0999999999999996" customHeight="1" x14ac:dyDescent="0.25">
      <c r="G21" s="8"/>
      <c r="H21" s="8"/>
      <c r="I21" s="8"/>
      <c r="J21" s="8"/>
      <c r="K21" s="8"/>
      <c r="L21" s="8"/>
      <c r="M21" s="8"/>
      <c r="N21" s="8"/>
      <c r="O21" s="8"/>
      <c r="P21" s="8"/>
      <c r="Q21" s="8"/>
      <c r="R21" s="8"/>
      <c r="S21" s="8"/>
      <c r="T21" s="8"/>
      <c r="U21" s="8"/>
      <c r="V21" s="8"/>
      <c r="W21" s="8"/>
      <c r="X21" s="8"/>
      <c r="Y21" s="8"/>
      <c r="Z21" s="8"/>
      <c r="AA21" s="8"/>
      <c r="AB21" s="8"/>
    </row>
    <row r="22" spans="2:48" x14ac:dyDescent="0.25">
      <c r="B22" s="7" t="s">
        <v>28</v>
      </c>
      <c r="C22" s="86" t="s">
        <v>6</v>
      </c>
      <c r="D22" s="87"/>
      <c r="E22" s="87"/>
      <c r="F22" s="88"/>
      <c r="G22" s="92"/>
      <c r="H22" s="93"/>
      <c r="I22" s="93"/>
      <c r="J22" s="93"/>
      <c r="K22" s="93"/>
      <c r="L22" s="93"/>
      <c r="M22" s="93"/>
      <c r="N22" s="93"/>
      <c r="O22" s="93"/>
      <c r="P22" s="93"/>
      <c r="Q22" s="93"/>
      <c r="R22" s="93"/>
      <c r="S22" s="93"/>
      <c r="T22" s="93"/>
      <c r="U22" s="93"/>
      <c r="V22" s="93"/>
      <c r="W22" s="93"/>
      <c r="X22" s="93"/>
      <c r="Y22" s="93"/>
      <c r="Z22" s="93"/>
      <c r="AA22" s="93"/>
      <c r="AB22" s="94"/>
      <c r="AC22">
        <f>IF(ISBLANK(G22),0,IF(TRIM(G22)="",0,1))</f>
        <v>0</v>
      </c>
      <c r="AS22" t="str">
        <f>UPPER(G22)</f>
        <v/>
      </c>
    </row>
    <row r="23" spans="2:48" ht="5.0999999999999996" customHeight="1" x14ac:dyDescent="0.25">
      <c r="G23" s="8"/>
      <c r="H23" s="8"/>
      <c r="I23" s="8"/>
      <c r="J23" s="8"/>
      <c r="K23" s="8"/>
      <c r="L23" s="8"/>
      <c r="M23" s="8"/>
      <c r="N23" s="8"/>
      <c r="O23" s="8"/>
      <c r="P23" s="8"/>
      <c r="Q23" s="8"/>
      <c r="R23" s="8"/>
      <c r="S23" s="8"/>
      <c r="T23" s="8"/>
      <c r="U23" s="8"/>
      <c r="V23" s="8"/>
      <c r="W23" s="8"/>
      <c r="X23" s="8"/>
      <c r="Y23" s="8"/>
      <c r="Z23" s="8"/>
      <c r="AA23" s="8"/>
      <c r="AB23" s="8"/>
    </row>
    <row r="24" spans="2:48" x14ac:dyDescent="0.25">
      <c r="B24" s="7" t="s">
        <v>28</v>
      </c>
      <c r="C24" s="86" t="s">
        <v>2</v>
      </c>
      <c r="D24" s="87"/>
      <c r="E24" s="87"/>
      <c r="F24" s="88"/>
      <c r="G24" s="92"/>
      <c r="H24" s="93"/>
      <c r="I24" s="93"/>
      <c r="J24" s="93"/>
      <c r="K24" s="93"/>
      <c r="L24" s="93"/>
      <c r="M24" s="93"/>
      <c r="N24" s="93"/>
      <c r="O24" s="93"/>
      <c r="P24" s="93"/>
      <c r="Q24" s="93"/>
      <c r="R24" s="93"/>
      <c r="S24" s="93"/>
      <c r="T24" s="93"/>
      <c r="U24" s="93"/>
      <c r="V24" s="93"/>
      <c r="W24" s="93"/>
      <c r="X24" s="93"/>
      <c r="Y24" s="93"/>
      <c r="Z24" s="93"/>
      <c r="AA24" s="93"/>
      <c r="AB24" s="94"/>
      <c r="AC24">
        <f>IF(ISBLANK(G24),0,IF(TRIM(G24)="",0,1))</f>
        <v>0</v>
      </c>
      <c r="AS24" t="str">
        <f>UPPER(G24)</f>
        <v/>
      </c>
    </row>
    <row r="25" spans="2:48" ht="5.0999999999999996" customHeight="1" x14ac:dyDescent="0.25">
      <c r="G25" s="8"/>
      <c r="H25" s="8"/>
      <c r="I25" s="8"/>
      <c r="J25" s="8"/>
      <c r="K25" s="8"/>
      <c r="L25" s="8"/>
      <c r="M25" s="8"/>
      <c r="N25" s="8"/>
      <c r="O25" s="8"/>
      <c r="P25" s="8"/>
      <c r="Q25" s="8"/>
      <c r="R25" s="8"/>
      <c r="S25" s="8"/>
      <c r="T25" s="8"/>
      <c r="U25" s="8"/>
      <c r="V25" s="8"/>
      <c r="W25" s="8"/>
      <c r="X25" s="8"/>
      <c r="Y25" s="8"/>
      <c r="Z25" s="8"/>
      <c r="AA25" s="8"/>
      <c r="AB25" s="8"/>
    </row>
    <row r="26" spans="2:48" x14ac:dyDescent="0.25">
      <c r="B26" s="7" t="s">
        <v>28</v>
      </c>
      <c r="C26" s="86" t="s">
        <v>7</v>
      </c>
      <c r="D26" s="87"/>
      <c r="E26" s="87"/>
      <c r="F26" s="88"/>
      <c r="G26" s="92"/>
      <c r="H26" s="93"/>
      <c r="I26" s="93"/>
      <c r="J26" s="93"/>
      <c r="K26" s="93"/>
      <c r="L26" s="93"/>
      <c r="M26" s="93"/>
      <c r="N26" s="93"/>
      <c r="O26" s="93"/>
      <c r="P26" s="93"/>
      <c r="Q26" s="93"/>
      <c r="R26" s="93"/>
      <c r="S26" s="93"/>
      <c r="T26" s="93"/>
      <c r="U26" s="93"/>
      <c r="V26" s="93"/>
      <c r="W26" s="93"/>
      <c r="X26" s="93"/>
      <c r="Y26" s="93"/>
      <c r="Z26" s="93"/>
      <c r="AA26" s="93"/>
      <c r="AB26" s="94"/>
      <c r="AC26">
        <f>IF(ISBLANK(G26),0,IF(TRIM(G26)="",0,1))</f>
        <v>0</v>
      </c>
      <c r="AS26">
        <f>+G26</f>
        <v>0</v>
      </c>
    </row>
    <row r="27" spans="2:48" ht="5.0999999999999996" customHeight="1" x14ac:dyDescent="0.25">
      <c r="G27" s="8"/>
      <c r="H27" s="8"/>
      <c r="I27" s="8"/>
      <c r="J27" s="8"/>
      <c r="K27" s="8"/>
      <c r="L27" s="8"/>
      <c r="M27" s="8"/>
      <c r="N27" s="8"/>
      <c r="O27" s="8"/>
      <c r="P27" s="8"/>
      <c r="Q27" s="8"/>
      <c r="R27" s="8"/>
      <c r="S27" s="8"/>
      <c r="T27" s="8"/>
      <c r="U27" s="8"/>
      <c r="V27" s="8"/>
      <c r="W27" s="8"/>
      <c r="X27" s="8"/>
      <c r="Y27" s="8"/>
      <c r="Z27" s="8"/>
      <c r="AA27" s="8"/>
      <c r="AB27" s="8"/>
    </row>
    <row r="28" spans="2:48" x14ac:dyDescent="0.25">
      <c r="B28" s="7" t="s">
        <v>28</v>
      </c>
      <c r="C28" s="86" t="s">
        <v>8</v>
      </c>
      <c r="D28" s="87"/>
      <c r="E28" s="87"/>
      <c r="F28" s="88"/>
      <c r="G28" s="92"/>
      <c r="H28" s="93"/>
      <c r="I28" s="93"/>
      <c r="J28" s="93"/>
      <c r="K28" s="93"/>
      <c r="L28" s="93"/>
      <c r="M28" s="93"/>
      <c r="N28" s="93"/>
      <c r="O28" s="93"/>
      <c r="P28" s="93"/>
      <c r="Q28" s="93"/>
      <c r="R28" s="93"/>
      <c r="S28" s="93"/>
      <c r="T28" s="93"/>
      <c r="U28" s="93"/>
      <c r="V28" s="93"/>
      <c r="W28" s="93"/>
      <c r="X28" s="93"/>
      <c r="Y28" s="93"/>
      <c r="Z28" s="93"/>
      <c r="AA28" s="93"/>
      <c r="AB28" s="94"/>
      <c r="AC28">
        <f>IF(ISBLANK(G28),0,IF(TRIM(G28)="",0,1))</f>
        <v>0</v>
      </c>
      <c r="AS28">
        <f>+G28</f>
        <v>0</v>
      </c>
    </row>
    <row r="29" spans="2:48" ht="5.0999999999999996" customHeight="1" x14ac:dyDescent="0.25"/>
    <row r="30" spans="2:48" hidden="1" x14ac:dyDescent="0.25">
      <c r="B30" s="7" t="s">
        <v>28</v>
      </c>
      <c r="C30" s="49" t="s">
        <v>83</v>
      </c>
      <c r="D30" s="50"/>
      <c r="E30" s="50"/>
      <c r="F30" s="50"/>
      <c r="G30" s="50"/>
      <c r="H30" s="50"/>
      <c r="I30" s="50"/>
      <c r="J30" s="50"/>
      <c r="K30" s="50"/>
      <c r="L30" s="50"/>
      <c r="M30" s="50"/>
      <c r="N30" s="50"/>
      <c r="O30" s="50"/>
      <c r="P30" s="50"/>
      <c r="Q30" s="59"/>
      <c r="R30" s="60" t="str">
        <f>IF(R102="","",R102)</f>
        <v/>
      </c>
      <c r="S30" s="62"/>
      <c r="T30">
        <f>IF(ISBLANK(R30),0,IF(TRIM(R30)="",0,1))</f>
        <v>0</v>
      </c>
      <c r="AS30" s="34" t="s">
        <v>193</v>
      </c>
      <c r="AV30" s="34" t="str">
        <f>UPPER(DATOS!AV30)</f>
        <v>SP00116/2020</v>
      </c>
    </row>
    <row r="31" spans="2:48" ht="5.0999999999999996" hidden="1" customHeight="1" x14ac:dyDescent="0.25"/>
    <row r="32" spans="2:48" hidden="1" x14ac:dyDescent="0.25">
      <c r="B32" s="7" t="s">
        <v>28</v>
      </c>
      <c r="C32" s="49" t="s">
        <v>84</v>
      </c>
      <c r="D32" s="50"/>
      <c r="E32" s="50"/>
      <c r="F32" s="50"/>
      <c r="G32" s="50"/>
      <c r="H32" s="50"/>
      <c r="I32" s="50"/>
      <c r="J32" s="50"/>
      <c r="K32" s="50"/>
      <c r="L32" s="50"/>
      <c r="M32" s="50"/>
      <c r="N32" s="50"/>
      <c r="O32" s="50"/>
      <c r="P32" s="50"/>
      <c r="Q32" s="59"/>
      <c r="R32" s="60" t="str">
        <f>IF(R104="","",R104)</f>
        <v/>
      </c>
      <c r="S32" s="62"/>
      <c r="T32">
        <f>IF(ISBLANK(R32),0,IF(TRIM(R32)="",0,1))</f>
        <v>0</v>
      </c>
      <c r="AS32" s="34" t="s">
        <v>5</v>
      </c>
      <c r="AV32" s="34" t="str">
        <f>UPPER(DATOS!AV32)</f>
        <v>ALMORADÍ</v>
      </c>
    </row>
    <row r="33" spans="2:49" ht="5.0999999999999996" hidden="1" customHeight="1" x14ac:dyDescent="0.25">
      <c r="B33" s="7"/>
      <c r="C33" s="7"/>
      <c r="D33" s="7"/>
      <c r="E33" s="7"/>
      <c r="F33" s="7"/>
      <c r="G33" s="7"/>
      <c r="H33" s="7"/>
      <c r="I33" s="7"/>
      <c r="J33" s="7"/>
      <c r="K33" s="7"/>
      <c r="L33" s="7"/>
      <c r="M33" s="7"/>
      <c r="N33" s="7"/>
      <c r="O33" s="7"/>
      <c r="P33" s="7"/>
      <c r="Q33" s="7"/>
      <c r="R33" s="7"/>
      <c r="S33" s="7"/>
    </row>
    <row r="34" spans="2:49" x14ac:dyDescent="0.25">
      <c r="B34" s="7" t="s">
        <v>28</v>
      </c>
      <c r="C34" s="4" t="s">
        <v>176</v>
      </c>
      <c r="D34" s="7"/>
      <c r="E34" s="7"/>
      <c r="F34" s="7"/>
      <c r="G34" s="27" t="s">
        <v>28</v>
      </c>
      <c r="H34" s="4" t="s">
        <v>177</v>
      </c>
      <c r="I34" s="7"/>
      <c r="J34" s="7"/>
      <c r="K34" s="7"/>
      <c r="L34" s="7"/>
      <c r="M34" s="7"/>
      <c r="N34" s="7"/>
      <c r="O34" s="7"/>
      <c r="P34" s="7"/>
      <c r="Q34" s="7"/>
      <c r="R34" s="7"/>
      <c r="S34" s="7"/>
      <c r="AS34" s="34" t="s">
        <v>194</v>
      </c>
      <c r="AV34" s="34" t="str">
        <f>UPPER(DATOS!AV34)</f>
        <v>ALICANTE</v>
      </c>
    </row>
    <row r="35" spans="2:49" x14ac:dyDescent="0.25">
      <c r="B35" s="7"/>
      <c r="C35" s="4"/>
      <c r="D35" s="7"/>
      <c r="E35" s="7"/>
      <c r="F35" s="7"/>
      <c r="G35" s="27"/>
      <c r="H35" s="4"/>
      <c r="I35" s="7"/>
      <c r="J35" s="7"/>
      <c r="K35" s="7"/>
      <c r="L35" s="7"/>
      <c r="M35" s="7"/>
      <c r="N35" s="7"/>
      <c r="O35" s="7"/>
      <c r="P35" s="7"/>
      <c r="Q35" s="7"/>
      <c r="R35" s="7"/>
      <c r="S35" s="7"/>
    </row>
    <row r="36" spans="2:49" ht="15.75" x14ac:dyDescent="0.25">
      <c r="B36" s="31">
        <f>+T32*T30*AC28*AC26*AC24*AC22*AC20*AC18*AC15*AC13*AC11</f>
        <v>0</v>
      </c>
      <c r="C36" s="32">
        <f>+N49*N51*N55</f>
        <v>0</v>
      </c>
      <c r="D36" s="31">
        <f>+T87*T88</f>
        <v>0</v>
      </c>
      <c r="E36" s="31">
        <f>+Q94*Q95</f>
        <v>0</v>
      </c>
      <c r="F36" s="31">
        <f>+Q112</f>
        <v>0</v>
      </c>
      <c r="G36" s="31">
        <f>+Q117*X117*AE117</f>
        <v>1</v>
      </c>
      <c r="H36" s="33">
        <f>+B36*C36*D36*E36*F36*G36*B37*C37*D37</f>
        <v>0</v>
      </c>
      <c r="I36" s="164" t="str">
        <f>IF(H36=0,"Atención: Revise el documento. Falta alguno de los datos obligatorios","")</f>
        <v>Atención: Revise el documento. Falta alguno de los datos obligatorios</v>
      </c>
      <c r="J36" s="165"/>
      <c r="K36" s="165"/>
      <c r="L36" s="165"/>
      <c r="M36" s="165"/>
      <c r="N36" s="165"/>
      <c r="O36" s="165"/>
      <c r="P36" s="165"/>
      <c r="Q36" s="165"/>
      <c r="R36" s="165"/>
      <c r="S36" s="165"/>
      <c r="T36" s="165"/>
      <c r="U36" s="165"/>
      <c r="V36" s="165"/>
      <c r="W36" s="165"/>
      <c r="X36" s="165"/>
      <c r="Y36" s="165"/>
      <c r="Z36" s="165"/>
      <c r="AA36" s="165"/>
      <c r="AB36" s="165"/>
      <c r="AC36" s="165"/>
      <c r="AD36" s="165"/>
      <c r="AE36" s="165"/>
    </row>
    <row r="37" spans="2:49" x14ac:dyDescent="0.25">
      <c r="B37" s="31">
        <f>IF(Q114&gt;=1,1,0)</f>
        <v>1</v>
      </c>
      <c r="C37" s="33">
        <f>IF(Q115&gt;=1,1,0)</f>
        <v>1</v>
      </c>
      <c r="D37" s="33">
        <f>+AC171*AC175*AG266*W272*W273*W274*W275*W276*AF298*AF299</f>
        <v>0</v>
      </c>
      <c r="E37" s="33"/>
      <c r="F37" s="29"/>
      <c r="G37" s="29"/>
      <c r="H37" s="29"/>
    </row>
    <row r="38" spans="2:49" s="19" customFormat="1" x14ac:dyDescent="0.25">
      <c r="B38" s="65" t="s">
        <v>151</v>
      </c>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7"/>
      <c r="AE38" s="67"/>
      <c r="AF38" s="67"/>
      <c r="AG38" s="67"/>
      <c r="AH38" s="67"/>
      <c r="AI38" s="67"/>
      <c r="AJ38" s="67"/>
      <c r="AK38" s="67"/>
      <c r="AL38" s="67"/>
      <c r="AM38" s="67"/>
      <c r="AN38" s="67"/>
      <c r="AO38" s="67"/>
      <c r="AP38" s="67"/>
      <c r="AQ38" s="67"/>
      <c r="AR38"/>
    </row>
    <row r="39" spans="2:49" ht="5.0999999999999996" customHeight="1" x14ac:dyDescent="0.25">
      <c r="AS39" s="19"/>
      <c r="AT39" s="19"/>
      <c r="AU39" s="19"/>
      <c r="AV39" s="19"/>
      <c r="AW39" s="19"/>
    </row>
    <row r="40" spans="2:49" ht="5.0999999999999996" customHeight="1" x14ac:dyDescent="0.25">
      <c r="AS40" s="19"/>
      <c r="AT40" s="19"/>
      <c r="AU40" s="19"/>
      <c r="AV40" s="19"/>
      <c r="AW40" s="19"/>
    </row>
    <row r="41" spans="2:49" s="26" customFormat="1" ht="84.95" customHeight="1" x14ac:dyDescent="0.25">
      <c r="B41" s="70" t="s">
        <v>170</v>
      </c>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row>
    <row r="42" spans="2:49" s="25" customFormat="1" ht="84.95" customHeight="1" x14ac:dyDescent="0.25">
      <c r="B42" s="70" t="s">
        <v>169</v>
      </c>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row>
    <row r="43" spans="2:49" s="25" customFormat="1" ht="63" customHeight="1" x14ac:dyDescent="0.25">
      <c r="B43" s="70" t="s">
        <v>210</v>
      </c>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row>
    <row r="44" spans="2:49" ht="15" customHeight="1" x14ac:dyDescent="0.25"/>
    <row r="45" spans="2:49" s="2" customFormat="1" ht="30" customHeight="1" x14ac:dyDescent="0.25">
      <c r="K45" s="116" t="s">
        <v>25</v>
      </c>
      <c r="L45" s="117"/>
      <c r="M45" s="118"/>
      <c r="O45" s="116" t="s">
        <v>26</v>
      </c>
      <c r="P45" s="117"/>
      <c r="Q45" s="118"/>
      <c r="AR45"/>
    </row>
    <row r="46" spans="2:49" ht="5.0999999999999996" customHeight="1" x14ac:dyDescent="0.25"/>
    <row r="47" spans="2:49" x14ac:dyDescent="0.25">
      <c r="C47" s="41"/>
      <c r="D47" s="111" t="s">
        <v>9</v>
      </c>
      <c r="E47" s="111"/>
      <c r="F47" s="111"/>
      <c r="G47" s="111"/>
      <c r="H47" s="111"/>
      <c r="I47" s="111"/>
    </row>
    <row r="48" spans="2:49" ht="5.0999999999999996" customHeight="1" thickBot="1" x14ac:dyDescent="0.3"/>
    <row r="49" spans="3:19" ht="15.75" thickBot="1" x14ac:dyDescent="0.3">
      <c r="D49" s="112" t="s">
        <v>10</v>
      </c>
      <c r="E49" s="112"/>
      <c r="F49" s="112"/>
      <c r="G49" s="112"/>
      <c r="H49" s="112"/>
      <c r="I49" s="112"/>
      <c r="J49" s="7" t="s">
        <v>28</v>
      </c>
      <c r="K49" s="95"/>
      <c r="L49" s="96"/>
      <c r="M49" s="97"/>
      <c r="N49">
        <f>IF(K49&gt;0,1,0)</f>
        <v>0</v>
      </c>
      <c r="O49" s="124">
        <f>+DATOS!O48</f>
        <v>55</v>
      </c>
      <c r="P49" s="125"/>
      <c r="Q49" s="126"/>
      <c r="R49" s="29">
        <f>+O49*0.8</f>
        <v>44</v>
      </c>
      <c r="S49" t="str">
        <f>IF(K49&lt;&gt;"",IF(K49&lt;R49,"Precio inferior al 80% de la tarifa máxima. Podría incurrir en oferta anormalmente baja."," ")," ")</f>
        <v xml:space="preserve"> </v>
      </c>
    </row>
    <row r="50" spans="3:19" ht="5.0999999999999996" customHeight="1" thickBot="1" x14ac:dyDescent="0.3"/>
    <row r="51" spans="3:19" ht="15" customHeight="1" thickBot="1" x14ac:dyDescent="0.3">
      <c r="D51" s="112" t="s">
        <v>11</v>
      </c>
      <c r="E51" s="112"/>
      <c r="F51" s="112"/>
      <c r="G51" s="112"/>
      <c r="H51" s="112"/>
      <c r="I51" s="112"/>
      <c r="J51" s="7" t="s">
        <v>28</v>
      </c>
      <c r="K51" s="95"/>
      <c r="L51" s="96"/>
      <c r="M51" s="97"/>
      <c r="N51">
        <f>IF(K51&gt;0,1,0)</f>
        <v>0</v>
      </c>
      <c r="O51" s="124">
        <f>+DATOS!O50</f>
        <v>45</v>
      </c>
      <c r="P51" s="125"/>
      <c r="Q51" s="126"/>
      <c r="R51" s="29">
        <f>+O51*0.8</f>
        <v>36</v>
      </c>
      <c r="S51" t="str">
        <f>IF(K51&lt;&gt;"",IF(K51&lt;R51,"Precio inferior al 80% de la tarifa máxima. Podría incurrir en oferta anormalmente baja."," ")," ")</f>
        <v xml:space="preserve"> </v>
      </c>
    </row>
    <row r="52" spans="3:19" x14ac:dyDescent="0.25"/>
    <row r="53" spans="3:19" x14ac:dyDescent="0.25">
      <c r="C53" s="41"/>
      <c r="D53" s="122" t="s">
        <v>12</v>
      </c>
      <c r="E53" s="122"/>
      <c r="F53" s="122"/>
      <c r="G53" s="122"/>
      <c r="H53" s="122"/>
      <c r="I53" s="122"/>
    </row>
    <row r="54" spans="3:19" ht="5.0999999999999996" customHeight="1" thickBot="1" x14ac:dyDescent="0.3"/>
    <row r="55" spans="3:19" ht="15" customHeight="1" thickBot="1" x14ac:dyDescent="0.3">
      <c r="D55" s="121" t="s">
        <v>16</v>
      </c>
      <c r="E55" s="121"/>
      <c r="F55" s="121"/>
      <c r="G55" s="121"/>
      <c r="H55" s="121"/>
      <c r="I55" s="121"/>
      <c r="J55" s="7" t="s">
        <v>28</v>
      </c>
      <c r="K55" s="95"/>
      <c r="L55" s="96"/>
      <c r="M55" s="97"/>
      <c r="N55">
        <f>IF(K55&gt;0,1,0)</f>
        <v>0</v>
      </c>
      <c r="O55" s="124">
        <f>+DATOS!O54</f>
        <v>15</v>
      </c>
      <c r="P55" s="125"/>
      <c r="Q55" s="126"/>
      <c r="R55" s="29">
        <f>+O55*0.8</f>
        <v>12</v>
      </c>
      <c r="S55" t="str">
        <f>IF(K55&lt;&gt;"",IF(K55&lt;R55,"Precio inferior al 80% de la tarifa máxima. Podría incurrir en oferta anormalmente baja."," ")," ")</f>
        <v xml:space="preserve"> </v>
      </c>
    </row>
    <row r="56" spans="3:19" ht="5.0999999999999996" customHeight="1" x14ac:dyDescent="0.25"/>
    <row r="57" spans="3:19" ht="15" customHeight="1" x14ac:dyDescent="0.25">
      <c r="D57" s="39" t="s">
        <v>204</v>
      </c>
    </row>
    <row r="58" spans="3:19" ht="5.0999999999999996" customHeight="1" x14ac:dyDescent="0.25"/>
    <row r="59" spans="3:19" ht="15" customHeight="1" x14ac:dyDescent="0.25">
      <c r="D59" s="121" t="s">
        <v>13</v>
      </c>
      <c r="E59" s="121"/>
      <c r="F59" s="121"/>
      <c r="G59" s="121"/>
      <c r="H59" s="121"/>
      <c r="I59" s="121"/>
      <c r="K59" s="98"/>
      <c r="L59" s="99"/>
      <c r="M59" s="100"/>
      <c r="O59" s="124">
        <f>+DATOS!O56</f>
        <v>25</v>
      </c>
      <c r="P59" s="125"/>
      <c r="Q59" s="126"/>
      <c r="R59" s="29">
        <f>+O59*0.8</f>
        <v>20</v>
      </c>
      <c r="S59" t="str">
        <f>IF(K59&lt;&gt;"",IF(K59&lt;R59,"Precio inferior al 80% de la tarifa máxima. Podría incurrir en oferta anormalmente baja."," ")," ")</f>
        <v xml:space="preserve"> </v>
      </c>
    </row>
    <row r="60" spans="3:19" ht="5.0999999999999996" customHeight="1" x14ac:dyDescent="0.25"/>
    <row r="61" spans="3:19" ht="30" customHeight="1" x14ac:dyDescent="0.25">
      <c r="D61" s="121" t="s">
        <v>14</v>
      </c>
      <c r="E61" s="121"/>
      <c r="F61" s="121"/>
      <c r="G61" s="121"/>
      <c r="H61" s="121"/>
      <c r="I61" s="121"/>
      <c r="K61" s="139"/>
      <c r="L61" s="140"/>
      <c r="M61" s="141"/>
      <c r="O61" s="133">
        <f>+DATOS!O58</f>
        <v>25</v>
      </c>
      <c r="P61" s="134"/>
      <c r="Q61" s="135"/>
      <c r="R61" s="29">
        <f>+O61*0.8</f>
        <v>20</v>
      </c>
      <c r="S61" s="48" t="str">
        <f>IF(K61&lt;&gt;"",IF(K61&lt;R61,"Precio inferior al 80% de la tarifa máxima. Podría incurrir en oferta anormalmente baja."," ")," ")</f>
        <v xml:space="preserve"> </v>
      </c>
    </row>
    <row r="62" spans="3:19" ht="5.0999999999999996" customHeight="1" x14ac:dyDescent="0.25"/>
    <row r="63" spans="3:19" ht="15" customHeight="1" x14ac:dyDescent="0.25">
      <c r="D63" s="121" t="s">
        <v>15</v>
      </c>
      <c r="E63" s="121"/>
      <c r="F63" s="121"/>
      <c r="G63" s="121"/>
      <c r="H63" s="121"/>
      <c r="I63" s="121"/>
      <c r="K63" s="98"/>
      <c r="L63" s="99"/>
      <c r="M63" s="100"/>
      <c r="O63" s="124">
        <f>+DATOS!O60</f>
        <v>25</v>
      </c>
      <c r="P63" s="125"/>
      <c r="Q63" s="126"/>
      <c r="R63" s="29">
        <f>+O63*0.8</f>
        <v>20</v>
      </c>
      <c r="S63" t="str">
        <f>IF(K63&lt;&gt;"",IF(K63&lt;R63,"Precio inferior al 80% de la tarifa máxima. Podría incurrir en oferta anormalmente baja."," ")," ")</f>
        <v xml:space="preserve"> </v>
      </c>
    </row>
    <row r="64" spans="3:19" ht="15" customHeight="1" x14ac:dyDescent="0.25"/>
    <row r="65" spans="2:19" ht="15" customHeight="1" x14ac:dyDescent="0.25">
      <c r="B65" s="7"/>
      <c r="C65" s="41"/>
      <c r="D65" s="146" t="s">
        <v>17</v>
      </c>
      <c r="E65" s="146"/>
      <c r="F65" s="146"/>
      <c r="G65" s="146"/>
      <c r="H65" s="146"/>
      <c r="I65" s="146"/>
      <c r="J65" s="4" t="s">
        <v>27</v>
      </c>
      <c r="K65" s="4"/>
    </row>
    <row r="66" spans="2:19" x14ac:dyDescent="0.25">
      <c r="C66" s="4"/>
      <c r="J66" s="40" t="s">
        <v>222</v>
      </c>
    </row>
    <row r="67" spans="2:19" ht="15" customHeight="1" x14ac:dyDescent="0.25">
      <c r="D67" s="120" t="s">
        <v>10</v>
      </c>
      <c r="E67" s="120"/>
      <c r="F67" s="120"/>
      <c r="G67" s="120"/>
      <c r="H67" s="120"/>
      <c r="I67" s="120"/>
      <c r="K67" s="136" t="str">
        <f>IF($R$102="SI",K49," ")</f>
        <v xml:space="preserve"> </v>
      </c>
      <c r="L67" s="137"/>
      <c r="M67" s="138"/>
      <c r="O67" s="136" t="str">
        <f>IF($R$102="SI",O49," ")</f>
        <v xml:space="preserve"> </v>
      </c>
      <c r="P67" s="137"/>
      <c r="Q67" s="138"/>
    </row>
    <row r="68" spans="2:19" ht="5.0999999999999996" customHeight="1" x14ac:dyDescent="0.25"/>
    <row r="69" spans="2:19" x14ac:dyDescent="0.25">
      <c r="D69" s="120" t="s">
        <v>11</v>
      </c>
      <c r="E69" s="120"/>
      <c r="F69" s="120"/>
      <c r="G69" s="120"/>
      <c r="H69" s="120"/>
      <c r="I69" s="120"/>
      <c r="K69" s="136" t="str">
        <f>IF($R$102="SI",K51," ")</f>
        <v xml:space="preserve"> </v>
      </c>
      <c r="L69" s="137"/>
      <c r="M69" s="138"/>
      <c r="O69" s="136" t="str">
        <f>IF($R$102="SI",O51," ")</f>
        <v xml:space="preserve"> </v>
      </c>
      <c r="P69" s="137"/>
      <c r="Q69" s="138"/>
    </row>
    <row r="70" spans="2:19" x14ac:dyDescent="0.25"/>
    <row r="71" spans="2:19" x14ac:dyDescent="0.25">
      <c r="B71" s="7"/>
      <c r="C71" s="41"/>
      <c r="D71" s="119" t="s">
        <v>18</v>
      </c>
      <c r="E71" s="119"/>
      <c r="F71" s="119"/>
      <c r="G71" s="119"/>
      <c r="H71" s="119"/>
      <c r="I71" s="119"/>
      <c r="J71" s="4" t="s">
        <v>30</v>
      </c>
    </row>
    <row r="72" spans="2:19" x14ac:dyDescent="0.25">
      <c r="C72" s="4"/>
      <c r="J72" s="40" t="s">
        <v>221</v>
      </c>
    </row>
    <row r="73" spans="2:19" x14ac:dyDescent="0.25">
      <c r="D73" s="110" t="s">
        <v>19</v>
      </c>
      <c r="E73" s="110"/>
      <c r="F73" s="110"/>
      <c r="G73" s="110"/>
      <c r="H73" s="110"/>
      <c r="I73" s="110"/>
      <c r="K73" s="113"/>
      <c r="L73" s="114"/>
      <c r="M73" s="115"/>
      <c r="O73" s="124">
        <f>+DATOS!O70</f>
        <v>15</v>
      </c>
      <c r="P73" s="125"/>
      <c r="Q73" s="126"/>
      <c r="R73" s="29">
        <f>+O73*0.8</f>
        <v>12</v>
      </c>
      <c r="S73" t="str">
        <f>IF(K73&lt;&gt;"",IF(K73&lt;R73,"Precio inferior al 80% de la tarifa máxima. Podría incurrir en oferta anormalmente baja."," ")," ")</f>
        <v xml:space="preserve"> </v>
      </c>
    </row>
    <row r="74" spans="2:19" ht="5.0999999999999996" customHeight="1" x14ac:dyDescent="0.25"/>
    <row r="75" spans="2:19" x14ac:dyDescent="0.25">
      <c r="D75" s="110" t="s">
        <v>20</v>
      </c>
      <c r="E75" s="110"/>
      <c r="F75" s="110"/>
      <c r="G75" s="110"/>
      <c r="H75" s="110"/>
      <c r="I75" s="110"/>
      <c r="K75" s="113"/>
      <c r="L75" s="114"/>
      <c r="M75" s="115"/>
      <c r="O75" s="124">
        <f>+DATOS!O72</f>
        <v>20</v>
      </c>
      <c r="P75" s="125"/>
      <c r="Q75" s="126"/>
      <c r="R75" s="29">
        <f>+O75*0.8</f>
        <v>16</v>
      </c>
      <c r="S75" t="str">
        <f>IF(K75&lt;&gt;"",IF(K75&lt;R75,"Precio inferior al 80% de la tarifa máxima. Podría incurrir en oferta anormalmente baja."," ")," ")</f>
        <v xml:space="preserve"> </v>
      </c>
    </row>
    <row r="76" spans="2:19" ht="5.0999999999999996" customHeight="1" x14ac:dyDescent="0.25"/>
    <row r="77" spans="2:19" x14ac:dyDescent="0.25">
      <c r="D77" s="110" t="s">
        <v>21</v>
      </c>
      <c r="E77" s="110"/>
      <c r="F77" s="110"/>
      <c r="G77" s="110"/>
      <c r="H77" s="110"/>
      <c r="I77" s="110"/>
      <c r="K77" s="113"/>
      <c r="L77" s="114"/>
      <c r="M77" s="115"/>
      <c r="O77" s="124">
        <f>+DATOS!O74</f>
        <v>30</v>
      </c>
      <c r="P77" s="125"/>
      <c r="Q77" s="126"/>
      <c r="R77" s="29">
        <f>+O77*0.8</f>
        <v>24</v>
      </c>
      <c r="S77" t="str">
        <f>IF(K77&lt;&gt;"",IF(K77&lt;R77,"Precio inferior al 80% de la tarifa máxima. Podría incurrir en oferta anormalmente baja."," ")," ")</f>
        <v xml:space="preserve"> </v>
      </c>
    </row>
    <row r="78" spans="2:19" ht="5.0999999999999996" customHeight="1" x14ac:dyDescent="0.25"/>
    <row r="79" spans="2:19" x14ac:dyDescent="0.25">
      <c r="D79" s="110" t="s">
        <v>22</v>
      </c>
      <c r="E79" s="110"/>
      <c r="F79" s="110"/>
      <c r="G79" s="110"/>
      <c r="H79" s="110"/>
      <c r="I79" s="110"/>
      <c r="K79" s="113"/>
      <c r="L79" s="114"/>
      <c r="M79" s="115"/>
      <c r="O79" s="124">
        <f>+DATOS!O76</f>
        <v>5</v>
      </c>
      <c r="P79" s="125"/>
      <c r="Q79" s="126"/>
      <c r="R79" s="29">
        <f>+O79*0.8</f>
        <v>4</v>
      </c>
      <c r="S79" t="str">
        <f>IF(K79&lt;&gt;"",IF(K79&lt;R79,"Precio inferior al 80% de la tarifa máxima. Podría incurrir en oferta anormalmente baja."," ")," ")</f>
        <v xml:space="preserve"> </v>
      </c>
    </row>
    <row r="80" spans="2:19" ht="5.0999999999999996" customHeight="1" x14ac:dyDescent="0.25"/>
    <row r="81" spans="2:45" x14ac:dyDescent="0.25">
      <c r="B81" s="7"/>
      <c r="C81" s="4"/>
    </row>
    <row r="82" spans="2:45" s="19" customFormat="1" x14ac:dyDescent="0.25">
      <c r="B82" s="65" t="s">
        <v>200</v>
      </c>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7"/>
      <c r="AE82" s="67"/>
      <c r="AF82" s="67"/>
      <c r="AG82" s="67"/>
      <c r="AH82" s="67"/>
      <c r="AI82" s="67"/>
      <c r="AJ82" s="67"/>
      <c r="AK82" s="67"/>
      <c r="AL82" s="67"/>
      <c r="AM82" s="67"/>
      <c r="AN82" s="67"/>
      <c r="AO82" s="67"/>
      <c r="AP82" s="67"/>
      <c r="AQ82" s="67"/>
      <c r="AR82"/>
    </row>
    <row r="83" spans="2:45" ht="5.0999999999999996" customHeight="1" x14ac:dyDescent="0.25"/>
    <row r="84" spans="2:45" x14ac:dyDescent="0.25">
      <c r="C84" s="8"/>
      <c r="D84" s="8"/>
      <c r="E84" s="8"/>
      <c r="F84" s="8"/>
      <c r="G84" s="8"/>
      <c r="H84" s="8"/>
      <c r="I84" s="123" t="s">
        <v>34</v>
      </c>
      <c r="J84" s="123"/>
      <c r="K84" s="123"/>
      <c r="L84" s="123"/>
      <c r="M84" s="123"/>
      <c r="N84" s="123"/>
      <c r="O84" s="123"/>
      <c r="P84" s="123"/>
      <c r="Q84" s="123"/>
      <c r="R84" s="123"/>
      <c r="S84" s="123"/>
      <c r="U84" s="123" t="s">
        <v>35</v>
      </c>
      <c r="V84" s="123"/>
      <c r="W84" s="123"/>
      <c r="X84" s="123"/>
      <c r="Y84" s="123"/>
      <c r="Z84" s="123"/>
      <c r="AA84" s="123"/>
      <c r="AB84" s="123"/>
      <c r="AC84" s="123"/>
      <c r="AD84" s="123"/>
      <c r="AE84" s="123"/>
      <c r="AG84" s="123" t="s">
        <v>36</v>
      </c>
      <c r="AH84" s="123"/>
      <c r="AI84" s="123"/>
      <c r="AJ84" s="123"/>
      <c r="AK84" s="123"/>
      <c r="AL84" s="123"/>
      <c r="AM84" s="123"/>
      <c r="AN84" s="123"/>
      <c r="AO84" s="123"/>
      <c r="AP84" s="123"/>
      <c r="AQ84" s="123"/>
    </row>
    <row r="85" spans="2:45" ht="5.0999999999999996" customHeight="1" x14ac:dyDescent="0.25">
      <c r="C85" s="8"/>
      <c r="D85" s="8"/>
      <c r="E85" s="8"/>
      <c r="F85" s="8"/>
      <c r="G85" s="8"/>
      <c r="H85" s="8"/>
      <c r="I85" s="1"/>
      <c r="J85" s="1"/>
      <c r="K85" s="1"/>
      <c r="L85" s="1"/>
      <c r="M85" s="1"/>
      <c r="N85" s="1"/>
      <c r="O85" s="1"/>
      <c r="P85" s="1"/>
      <c r="Q85" s="1"/>
      <c r="R85" s="1"/>
      <c r="S85" s="1"/>
      <c r="U85" s="1"/>
      <c r="V85" s="1"/>
      <c r="W85" s="1"/>
      <c r="X85" s="1"/>
      <c r="Y85" s="1"/>
      <c r="Z85" s="1"/>
      <c r="AA85" s="1"/>
      <c r="AB85" s="1"/>
      <c r="AC85" s="1"/>
      <c r="AD85" s="1"/>
      <c r="AE85" s="1"/>
      <c r="AG85" s="1"/>
      <c r="AH85" s="1"/>
      <c r="AI85" s="1"/>
      <c r="AJ85" s="1"/>
      <c r="AK85" s="1"/>
      <c r="AL85" s="1"/>
      <c r="AM85" s="1"/>
      <c r="AN85" s="1"/>
      <c r="AO85" s="1"/>
      <c r="AP85" s="1"/>
      <c r="AQ85" s="1"/>
    </row>
    <row r="86" spans="2:45" x14ac:dyDescent="0.25">
      <c r="C86" s="12" t="s">
        <v>33</v>
      </c>
      <c r="D86" s="12"/>
      <c r="E86" s="12"/>
      <c r="F86" s="12"/>
      <c r="G86" s="12"/>
      <c r="H86" s="7"/>
      <c r="I86" s="92"/>
      <c r="J86" s="93"/>
      <c r="K86" s="93"/>
      <c r="L86" s="93"/>
      <c r="M86" s="93"/>
      <c r="N86" s="93"/>
      <c r="O86" s="93"/>
      <c r="P86" s="93"/>
      <c r="Q86" s="93"/>
      <c r="R86" s="93"/>
      <c r="S86" s="94"/>
      <c r="U86" s="92"/>
      <c r="V86" s="93"/>
      <c r="W86" s="93"/>
      <c r="X86" s="93"/>
      <c r="Y86" s="93"/>
      <c r="Z86" s="93"/>
      <c r="AA86" s="93"/>
      <c r="AB86" s="93"/>
      <c r="AC86" s="93"/>
      <c r="AD86" s="93"/>
      <c r="AE86" s="94"/>
      <c r="AG86" s="92"/>
      <c r="AH86" s="93"/>
      <c r="AI86" s="93"/>
      <c r="AJ86" s="93"/>
      <c r="AK86" s="93"/>
      <c r="AL86" s="93"/>
      <c r="AM86" s="93"/>
      <c r="AN86" s="93"/>
      <c r="AO86" s="93"/>
      <c r="AP86" s="93"/>
      <c r="AQ86" s="94"/>
    </row>
    <row r="87" spans="2:45" x14ac:dyDescent="0.25">
      <c r="C87" s="145" t="s">
        <v>31</v>
      </c>
      <c r="D87" s="145"/>
      <c r="E87" s="145"/>
      <c r="F87" s="145"/>
      <c r="G87" s="145"/>
      <c r="H87" s="7" t="s">
        <v>28</v>
      </c>
      <c r="I87" s="92"/>
      <c r="J87" s="93"/>
      <c r="K87" s="93"/>
      <c r="L87" s="93"/>
      <c r="M87" s="93"/>
      <c r="N87" s="93"/>
      <c r="O87" s="93"/>
      <c r="P87" s="93"/>
      <c r="Q87" s="93"/>
      <c r="R87" s="93"/>
      <c r="S87" s="94"/>
      <c r="T87">
        <f t="shared" ref="T87:T88" si="1">IF(ISBLANK(I87),0,IF(TRIM(I87)="",0,1))</f>
        <v>0</v>
      </c>
      <c r="U87" s="92"/>
      <c r="V87" s="93"/>
      <c r="W87" s="93"/>
      <c r="X87" s="93"/>
      <c r="Y87" s="93"/>
      <c r="Z87" s="93"/>
      <c r="AA87" s="93"/>
      <c r="AB87" s="93"/>
      <c r="AC87" s="93"/>
      <c r="AD87" s="93"/>
      <c r="AE87" s="94"/>
      <c r="AF87" s="29">
        <f>IF(U87="",0,1)</f>
        <v>0</v>
      </c>
      <c r="AG87" s="92"/>
      <c r="AH87" s="93"/>
      <c r="AI87" s="93"/>
      <c r="AJ87" s="93"/>
      <c r="AK87" s="93"/>
      <c r="AL87" s="93"/>
      <c r="AM87" s="93"/>
      <c r="AN87" s="93"/>
      <c r="AO87" s="93"/>
      <c r="AP87" s="93"/>
      <c r="AQ87" s="94"/>
      <c r="AS87" s="29">
        <f>IF(AG87="",0,1)</f>
        <v>0</v>
      </c>
    </row>
    <row r="88" spans="2:45" x14ac:dyDescent="0.25">
      <c r="C88" s="145" t="s">
        <v>32</v>
      </c>
      <c r="D88" s="145"/>
      <c r="E88" s="145"/>
      <c r="F88" s="145"/>
      <c r="G88" s="145"/>
      <c r="H88" s="7" t="s">
        <v>28</v>
      </c>
      <c r="I88" s="92"/>
      <c r="J88" s="93"/>
      <c r="K88" s="93"/>
      <c r="L88" s="93"/>
      <c r="M88" s="93"/>
      <c r="N88" s="93"/>
      <c r="O88" s="93"/>
      <c r="P88" s="93"/>
      <c r="Q88" s="93"/>
      <c r="R88" s="93"/>
      <c r="S88" s="94"/>
      <c r="T88">
        <f t="shared" si="1"/>
        <v>0</v>
      </c>
      <c r="U88" s="92"/>
      <c r="V88" s="93"/>
      <c r="W88" s="93"/>
      <c r="X88" s="93"/>
      <c r="Y88" s="93"/>
      <c r="Z88" s="93"/>
      <c r="AA88" s="93"/>
      <c r="AB88" s="93"/>
      <c r="AC88" s="93"/>
      <c r="AD88" s="93"/>
      <c r="AE88" s="94"/>
      <c r="AG88" s="92"/>
      <c r="AH88" s="93"/>
      <c r="AI88" s="93"/>
      <c r="AJ88" s="93"/>
      <c r="AK88" s="93"/>
      <c r="AL88" s="93"/>
      <c r="AM88" s="93"/>
      <c r="AN88" s="93"/>
      <c r="AO88" s="93"/>
      <c r="AP88" s="93"/>
      <c r="AQ88" s="94"/>
    </row>
    <row r="89" spans="2:45" x14ac:dyDescent="0.25">
      <c r="C89" s="145" t="s">
        <v>7</v>
      </c>
      <c r="D89" s="145"/>
      <c r="E89" s="145"/>
      <c r="F89" s="145"/>
      <c r="G89" s="145"/>
      <c r="H89" s="7"/>
      <c r="I89" s="142"/>
      <c r="J89" s="93"/>
      <c r="K89" s="93"/>
      <c r="L89" s="93"/>
      <c r="M89" s="93"/>
      <c r="N89" s="93"/>
      <c r="O89" s="93"/>
      <c r="P89" s="93"/>
      <c r="Q89" s="93"/>
      <c r="R89" s="93"/>
      <c r="S89" s="94"/>
      <c r="U89" s="92"/>
      <c r="V89" s="93"/>
      <c r="W89" s="93"/>
      <c r="X89" s="93"/>
      <c r="Y89" s="93"/>
      <c r="Z89" s="93"/>
      <c r="AA89" s="93"/>
      <c r="AB89" s="93"/>
      <c r="AC89" s="93"/>
      <c r="AD89" s="93"/>
      <c r="AE89" s="94"/>
      <c r="AG89" s="92"/>
      <c r="AH89" s="93"/>
      <c r="AI89" s="93"/>
      <c r="AJ89" s="93"/>
      <c r="AK89" s="93"/>
      <c r="AL89" s="93"/>
      <c r="AM89" s="93"/>
      <c r="AN89" s="93"/>
      <c r="AO89" s="93"/>
      <c r="AP89" s="93"/>
      <c r="AQ89" s="94"/>
    </row>
    <row r="90" spans="2:45" x14ac:dyDescent="0.25">
      <c r="C90" s="145" t="s">
        <v>8</v>
      </c>
      <c r="D90" s="145"/>
      <c r="E90" s="145"/>
      <c r="F90" s="145"/>
      <c r="G90" s="145"/>
      <c r="H90" s="8"/>
      <c r="I90" s="143"/>
      <c r="J90" s="93"/>
      <c r="K90" s="93"/>
      <c r="L90" s="93"/>
      <c r="M90" s="93"/>
      <c r="N90" s="93"/>
      <c r="O90" s="93"/>
      <c r="P90" s="93"/>
      <c r="Q90" s="93"/>
      <c r="R90" s="93"/>
      <c r="S90" s="94"/>
      <c r="U90" s="92"/>
      <c r="V90" s="93"/>
      <c r="W90" s="93"/>
      <c r="X90" s="93"/>
      <c r="Y90" s="93"/>
      <c r="Z90" s="93"/>
      <c r="AA90" s="93"/>
      <c r="AB90" s="93"/>
      <c r="AC90" s="93"/>
      <c r="AD90" s="93"/>
      <c r="AE90" s="94"/>
      <c r="AG90" s="92"/>
      <c r="AH90" s="93"/>
      <c r="AI90" s="93"/>
      <c r="AJ90" s="93"/>
      <c r="AK90" s="93"/>
      <c r="AL90" s="93"/>
      <c r="AM90" s="93"/>
      <c r="AN90" s="93"/>
      <c r="AO90" s="93"/>
      <c r="AP90" s="93"/>
      <c r="AQ90" s="94"/>
    </row>
    <row r="91" spans="2:45" x14ac:dyDescent="0.25"/>
    <row r="92" spans="2:45" x14ac:dyDescent="0.25">
      <c r="C92" s="101" t="s">
        <v>111</v>
      </c>
      <c r="D92" s="102"/>
      <c r="E92" s="102"/>
      <c r="F92" s="102"/>
      <c r="G92" s="102"/>
      <c r="H92" s="102"/>
      <c r="I92" s="102"/>
      <c r="J92" s="102"/>
      <c r="K92" s="102"/>
      <c r="L92" s="103"/>
      <c r="N92" s="127" t="s">
        <v>34</v>
      </c>
      <c r="O92" s="128"/>
      <c r="P92" s="129"/>
      <c r="U92" s="127" t="s">
        <v>35</v>
      </c>
      <c r="V92" s="128"/>
      <c r="W92" s="129"/>
      <c r="X92" s="9"/>
      <c r="AB92" s="127" t="s">
        <v>36</v>
      </c>
      <c r="AC92" s="128"/>
      <c r="AD92" s="129"/>
    </row>
    <row r="93" spans="2:45" ht="5.0999999999999996" customHeight="1" x14ac:dyDescent="0.25">
      <c r="X93" s="9"/>
    </row>
    <row r="94" spans="2:45" x14ac:dyDescent="0.25">
      <c r="C94" s="49" t="s">
        <v>38</v>
      </c>
      <c r="D94" s="50"/>
      <c r="E94" s="50"/>
      <c r="F94" s="50"/>
      <c r="G94" s="50"/>
      <c r="H94" s="50"/>
      <c r="I94" s="50"/>
      <c r="J94" s="50"/>
      <c r="K94" s="50"/>
      <c r="L94" s="59"/>
      <c r="M94" s="7" t="s">
        <v>28</v>
      </c>
      <c r="N94" s="60"/>
      <c r="O94" s="61"/>
      <c r="P94" s="62"/>
      <c r="Q94">
        <f>IF(N94&gt;0,1,0)</f>
        <v>0</v>
      </c>
      <c r="U94" s="60"/>
      <c r="V94" s="61"/>
      <c r="W94" s="62"/>
      <c r="X94" s="9"/>
      <c r="AB94" s="60"/>
      <c r="AC94" s="61"/>
      <c r="AD94" s="62"/>
    </row>
    <row r="95" spans="2:45" hidden="1" x14ac:dyDescent="0.25">
      <c r="C95" s="49" t="s">
        <v>37</v>
      </c>
      <c r="D95" s="50"/>
      <c r="E95" s="50"/>
      <c r="F95" s="50"/>
      <c r="G95" s="50"/>
      <c r="H95" s="50"/>
      <c r="I95" s="50"/>
      <c r="J95" s="50"/>
      <c r="K95" s="50"/>
      <c r="L95" s="59"/>
      <c r="M95" s="27" t="s">
        <v>28</v>
      </c>
      <c r="N95" s="60">
        <v>1</v>
      </c>
      <c r="O95" s="61"/>
      <c r="P95" s="62"/>
      <c r="Q95">
        <f>IF(N95+N96+U95+U96+AB95+AB96&gt;0,1,0)</f>
        <v>1</v>
      </c>
      <c r="T95" s="27" t="s">
        <v>28</v>
      </c>
      <c r="U95" s="60"/>
      <c r="V95" s="61"/>
      <c r="W95" s="62"/>
      <c r="X95">
        <f>IF(N95+N96+U95+U96+AB95+AB96&gt;0,1,0)</f>
        <v>1</v>
      </c>
      <c r="AA95" s="27" t="s">
        <v>28</v>
      </c>
      <c r="AB95" s="60"/>
      <c r="AC95" s="61"/>
      <c r="AD95" s="62"/>
      <c r="AE95">
        <f>IF(N95+N96+U95+U96+AB95+AB96&gt;0,1,0)</f>
        <v>1</v>
      </c>
    </row>
    <row r="96" spans="2:45" hidden="1" x14ac:dyDescent="0.25">
      <c r="C96" s="49" t="s">
        <v>197</v>
      </c>
      <c r="D96" s="50"/>
      <c r="E96" s="50"/>
      <c r="F96" s="50"/>
      <c r="G96" s="50"/>
      <c r="H96" s="50"/>
      <c r="I96" s="50"/>
      <c r="J96" s="50"/>
      <c r="K96" s="50"/>
      <c r="L96" s="59"/>
      <c r="M96" s="27" t="s">
        <v>28</v>
      </c>
      <c r="N96" s="60"/>
      <c r="O96" s="61"/>
      <c r="P96" s="62"/>
      <c r="Q96">
        <f>IF(N95+N96+U95+U96+AB95+AB96&gt;0,1,0)</f>
        <v>1</v>
      </c>
      <c r="T96" s="27" t="s">
        <v>28</v>
      </c>
      <c r="U96" s="60"/>
      <c r="V96" s="61"/>
      <c r="W96" s="62"/>
      <c r="X96">
        <f>IF(N95+N96+U95+U96+AB95+AB96&gt;0,1,0)</f>
        <v>1</v>
      </c>
      <c r="AA96" s="27" t="s">
        <v>28</v>
      </c>
      <c r="AB96" s="60"/>
      <c r="AC96" s="61"/>
      <c r="AD96" s="62"/>
      <c r="AE96">
        <f>IF(N95+N96+U95+U96+AB95+AB96&gt;0,1,0)</f>
        <v>1</v>
      </c>
    </row>
    <row r="97" spans="2:49" ht="15" customHeight="1" x14ac:dyDescent="0.25">
      <c r="X97" s="9"/>
    </row>
    <row r="98" spans="2:49" s="19" customFormat="1" x14ac:dyDescent="0.25">
      <c r="B98" s="65" t="s">
        <v>205</v>
      </c>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7"/>
      <c r="AE98" s="67"/>
      <c r="AF98" s="67"/>
      <c r="AG98" s="67"/>
      <c r="AH98" s="67"/>
      <c r="AI98" s="67"/>
      <c r="AJ98" s="67"/>
      <c r="AK98" s="67"/>
      <c r="AL98" s="67"/>
      <c r="AM98" s="67"/>
      <c r="AN98" s="67"/>
      <c r="AO98" s="67"/>
      <c r="AP98" s="67"/>
      <c r="AQ98" s="67"/>
      <c r="AR98"/>
    </row>
    <row r="99" spans="2:49" ht="5.0999999999999996" customHeight="1" x14ac:dyDescent="0.25">
      <c r="X99" s="9"/>
    </row>
    <row r="100" spans="2:49" ht="15" customHeight="1" x14ac:dyDescent="0.25">
      <c r="C100" s="101" t="s">
        <v>203</v>
      </c>
      <c r="D100" s="102"/>
      <c r="E100" s="102"/>
      <c r="F100" s="102"/>
      <c r="G100" s="102"/>
      <c r="H100" s="102"/>
      <c r="I100" s="102"/>
      <c r="J100" s="102"/>
      <c r="K100" s="102"/>
      <c r="L100" s="103"/>
      <c r="X100" s="9"/>
    </row>
    <row r="101" spans="2:49" ht="5.0999999999999996" customHeight="1" x14ac:dyDescent="0.25">
      <c r="X101" s="9"/>
    </row>
    <row r="102" spans="2:49" x14ac:dyDescent="0.25">
      <c r="B102" s="7" t="s">
        <v>28</v>
      </c>
      <c r="C102" s="49" t="s">
        <v>83</v>
      </c>
      <c r="D102" s="50"/>
      <c r="E102" s="50"/>
      <c r="F102" s="50"/>
      <c r="G102" s="50"/>
      <c r="H102" s="50"/>
      <c r="I102" s="50"/>
      <c r="J102" s="50"/>
      <c r="K102" s="50"/>
      <c r="L102" s="50"/>
      <c r="M102" s="50"/>
      <c r="N102" s="50"/>
      <c r="O102" s="50"/>
      <c r="P102" s="50"/>
      <c r="Q102" s="59"/>
      <c r="R102" s="60"/>
      <c r="S102" s="62"/>
      <c r="T102">
        <f>IF(ISBLANK(R102),0,IF(TRIM(R102)="",0,1))</f>
        <v>0</v>
      </c>
      <c r="AS102" s="19"/>
      <c r="AT102" s="19"/>
      <c r="AU102" s="19"/>
      <c r="AV102" s="19"/>
      <c r="AW102" s="19"/>
    </row>
    <row r="103" spans="2:49" ht="5.0999999999999996" customHeight="1" x14ac:dyDescent="0.25">
      <c r="AS103" s="19"/>
      <c r="AT103" s="19"/>
      <c r="AU103" s="19"/>
      <c r="AV103" s="19"/>
      <c r="AW103" s="19"/>
    </row>
    <row r="104" spans="2:49" x14ac:dyDescent="0.25">
      <c r="B104" s="7" t="s">
        <v>28</v>
      </c>
      <c r="C104" s="49" t="s">
        <v>84</v>
      </c>
      <c r="D104" s="50"/>
      <c r="E104" s="50"/>
      <c r="F104" s="50"/>
      <c r="G104" s="50"/>
      <c r="H104" s="50"/>
      <c r="I104" s="50"/>
      <c r="J104" s="50"/>
      <c r="K104" s="50"/>
      <c r="L104" s="50"/>
      <c r="M104" s="50"/>
      <c r="N104" s="50"/>
      <c r="O104" s="50"/>
      <c r="P104" s="50"/>
      <c r="Q104" s="59"/>
      <c r="R104" s="60"/>
      <c r="S104" s="62"/>
      <c r="T104">
        <f>IF(ISBLANK(R104),0,IF(TRIM(R104)="",0,1))</f>
        <v>0</v>
      </c>
      <c r="AS104" s="19"/>
      <c r="AT104" s="19"/>
      <c r="AU104" s="19"/>
      <c r="AV104" s="19"/>
      <c r="AW104" s="19"/>
    </row>
    <row r="105" spans="2:49" ht="5.0999999999999996" customHeight="1" x14ac:dyDescent="0.25">
      <c r="X105" s="9"/>
    </row>
    <row r="106" spans="2:49" ht="5.0999999999999996" customHeight="1" x14ac:dyDescent="0.25">
      <c r="X106" s="9"/>
    </row>
    <row r="107" spans="2:49" ht="15" customHeight="1" x14ac:dyDescent="0.25">
      <c r="C107" s="101" t="s">
        <v>112</v>
      </c>
      <c r="D107" s="102"/>
      <c r="E107" s="102"/>
      <c r="F107" s="102"/>
      <c r="G107" s="102"/>
      <c r="H107" s="102"/>
      <c r="I107" s="102"/>
      <c r="J107" s="102"/>
      <c r="K107" s="102"/>
      <c r="L107" s="103"/>
      <c r="X107" s="9"/>
    </row>
    <row r="108" spans="2:49" ht="5.0999999999999996" customHeight="1" x14ac:dyDescent="0.25">
      <c r="X108" s="9"/>
    </row>
    <row r="109" spans="2:49" ht="15" customHeight="1" x14ac:dyDescent="0.25">
      <c r="C109" s="55" t="s">
        <v>149</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row>
    <row r="110" spans="2:49" ht="5.0999999999999996" customHeight="1" x14ac:dyDescent="0.25">
      <c r="X110" s="9"/>
    </row>
    <row r="111" spans="2:49" x14ac:dyDescent="0.25">
      <c r="C111" s="49" t="s">
        <v>62</v>
      </c>
      <c r="D111" s="50"/>
      <c r="E111" s="50"/>
      <c r="F111" s="50"/>
      <c r="G111" s="50"/>
      <c r="H111" s="50"/>
      <c r="I111" s="50"/>
      <c r="J111" s="50"/>
      <c r="K111" s="50"/>
      <c r="L111" s="59"/>
      <c r="M111" s="7"/>
      <c r="N111" s="130" t="s">
        <v>23</v>
      </c>
      <c r="O111" s="131"/>
      <c r="P111" s="132"/>
      <c r="U111" s="60"/>
      <c r="V111" s="61"/>
      <c r="W111" s="62"/>
      <c r="X111" s="9"/>
      <c r="AB111" s="60"/>
      <c r="AC111" s="61"/>
      <c r="AD111" s="62"/>
    </row>
    <row r="112" spans="2:49" x14ac:dyDescent="0.25">
      <c r="C112" s="49" t="s">
        <v>63</v>
      </c>
      <c r="D112" s="50"/>
      <c r="E112" s="50"/>
      <c r="F112" s="50"/>
      <c r="G112" s="50"/>
      <c r="H112" s="50"/>
      <c r="I112" s="50"/>
      <c r="J112" s="50"/>
      <c r="K112" s="50"/>
      <c r="L112" s="59"/>
      <c r="M112" s="27" t="s">
        <v>28</v>
      </c>
      <c r="N112" s="60"/>
      <c r="O112" s="61"/>
      <c r="P112" s="62"/>
      <c r="Q112">
        <f>IF(S112+Z112+AG112&gt;0,1,0)</f>
        <v>0</v>
      </c>
      <c r="R112" s="29"/>
      <c r="S112" s="29">
        <f>IF(N112="Si",1,0)</f>
        <v>0</v>
      </c>
      <c r="T112" s="27" t="s">
        <v>28</v>
      </c>
      <c r="U112" s="60"/>
      <c r="V112" s="61"/>
      <c r="W112" s="62"/>
      <c r="X112">
        <f>IF(S112+Z112+AG112&gt;0,1,0)</f>
        <v>0</v>
      </c>
      <c r="Y112" s="29"/>
      <c r="Z112" s="29">
        <f>IF(U112="Si",1,0)</f>
        <v>0</v>
      </c>
      <c r="AA112" s="27" t="s">
        <v>28</v>
      </c>
      <c r="AB112" s="60"/>
      <c r="AC112" s="61"/>
      <c r="AD112" s="62"/>
      <c r="AE112">
        <f>IF(S112+Z112+AG112&gt;0,1,0)</f>
        <v>0</v>
      </c>
      <c r="AF112" s="29"/>
      <c r="AG112" s="29">
        <f>IF(AB112="Si",1,0)</f>
        <v>0</v>
      </c>
      <c r="AN112" s="28"/>
    </row>
    <row r="113" spans="3:53" ht="5.0999999999999996" customHeight="1" x14ac:dyDescent="0.25">
      <c r="R113" s="29"/>
      <c r="S113" s="29"/>
      <c r="X113" s="9"/>
      <c r="Y113" s="29"/>
      <c r="Z113" s="29"/>
      <c r="AF113" s="29"/>
      <c r="AG113" s="29"/>
    </row>
    <row r="114" spans="3:53" x14ac:dyDescent="0.25">
      <c r="C114" s="49" t="s">
        <v>64</v>
      </c>
      <c r="D114" s="50"/>
      <c r="E114" s="50"/>
      <c r="F114" s="50"/>
      <c r="G114" s="50"/>
      <c r="H114" s="50"/>
      <c r="I114" s="50"/>
      <c r="J114" s="50"/>
      <c r="K114" s="50"/>
      <c r="L114" s="59"/>
      <c r="M114" s="27" t="str">
        <f>IF(R30="Si","ä","")</f>
        <v/>
      </c>
      <c r="N114" s="60"/>
      <c r="O114" s="61"/>
      <c r="P114" s="62"/>
      <c r="Q114">
        <f>IF(R30="",2,IF(R30="No",2,IF(S114+Z114+AG114&gt;0,IF(R114+Y114+AF114&gt;0,1,0),0)))</f>
        <v>2</v>
      </c>
      <c r="R114" s="29">
        <f>IF(N114="Si",1,0)</f>
        <v>0</v>
      </c>
      <c r="S114" s="29">
        <f>IF(N114&lt;&gt;"",1,0)</f>
        <v>0</v>
      </c>
      <c r="T114" s="27" t="str">
        <f>IF(R30="Si","ä","")</f>
        <v/>
      </c>
      <c r="U114" s="60"/>
      <c r="V114" s="61"/>
      <c r="W114" s="62"/>
      <c r="X114">
        <f>+Q114</f>
        <v>2</v>
      </c>
      <c r="Y114" s="29">
        <f>IF(U114="Si",1,0)</f>
        <v>0</v>
      </c>
      <c r="Z114" s="29">
        <f>IF(U114&lt;&gt;"",1,0)</f>
        <v>0</v>
      </c>
      <c r="AA114" s="27" t="str">
        <f>IF(R30="Si","ä","")</f>
        <v/>
      </c>
      <c r="AB114" s="60"/>
      <c r="AC114" s="61"/>
      <c r="AD114" s="62"/>
      <c r="AE114">
        <f>+Q114</f>
        <v>2</v>
      </c>
      <c r="AF114" s="29">
        <f>IF(AB114="Si",1,0)</f>
        <v>0</v>
      </c>
      <c r="AG114" s="29">
        <f>IF(AB114&lt;&gt;"",1,0)</f>
        <v>0</v>
      </c>
      <c r="AH114" s="18" t="str">
        <f>IF(Q114=0,"Al menos uno debe disponer de Traum.","")</f>
        <v/>
      </c>
    </row>
    <row r="115" spans="3:53" x14ac:dyDescent="0.25">
      <c r="C115" s="49" t="s">
        <v>65</v>
      </c>
      <c r="D115" s="50"/>
      <c r="E115" s="50"/>
      <c r="F115" s="50"/>
      <c r="G115" s="50"/>
      <c r="H115" s="50"/>
      <c r="I115" s="50"/>
      <c r="J115" s="50"/>
      <c r="K115" s="50"/>
      <c r="L115" s="59"/>
      <c r="M115" s="27" t="str">
        <f>IF(R32="Si","ä","")</f>
        <v/>
      </c>
      <c r="N115" s="60"/>
      <c r="O115" s="61"/>
      <c r="P115" s="62"/>
      <c r="Q115">
        <f>IF(R32="",2,IF(R32="No",2,IF(S115+Z115+AG115&gt;0,IF(R115+Y115+AF115&gt;0,1,0),0)))</f>
        <v>2</v>
      </c>
      <c r="R115" s="29">
        <f>IF(N115="Si",1,0)</f>
        <v>0</v>
      </c>
      <c r="S115" s="29">
        <f>IF(N115&lt;&gt;"",1,0)</f>
        <v>0</v>
      </c>
      <c r="T115" s="27" t="str">
        <f>IF(R32="Si","ä","")</f>
        <v/>
      </c>
      <c r="U115" s="60"/>
      <c r="V115" s="61"/>
      <c r="W115" s="62"/>
      <c r="X115">
        <f>+Q115</f>
        <v>2</v>
      </c>
      <c r="Y115" s="29">
        <f>IF(U115="Si",1,0)</f>
        <v>0</v>
      </c>
      <c r="Z115" s="29">
        <f>IF(U115&lt;&gt;"",1,0)</f>
        <v>0</v>
      </c>
      <c r="AA115" s="27" t="str">
        <f>IF(R32="Si","ä","")</f>
        <v/>
      </c>
      <c r="AB115" s="60"/>
      <c r="AC115" s="61"/>
      <c r="AD115" s="62"/>
      <c r="AE115">
        <f>+Q115</f>
        <v>2</v>
      </c>
      <c r="AF115" s="29">
        <f>IF(AB115="Si",1,0)</f>
        <v>0</v>
      </c>
      <c r="AG115" s="29">
        <f>IF(AB115&lt;&gt;"",1,0)</f>
        <v>0</v>
      </c>
      <c r="AH115" s="18" t="str">
        <f>IF(Q115=0,"Al menos uno debe disponer de Enf.","")</f>
        <v/>
      </c>
    </row>
    <row r="116" spans="3:53" x14ac:dyDescent="0.25">
      <c r="X116" s="9"/>
    </row>
    <row r="117" spans="3:53" x14ac:dyDescent="0.25">
      <c r="C117" s="101" t="s">
        <v>113</v>
      </c>
      <c r="D117" s="102"/>
      <c r="E117" s="102"/>
      <c r="F117" s="102"/>
      <c r="G117" s="102"/>
      <c r="H117" s="102"/>
      <c r="I117" s="102"/>
      <c r="J117" s="102"/>
      <c r="K117" s="102"/>
      <c r="L117" s="103"/>
      <c r="Q117" s="29">
        <f>IF(N112&lt;&gt;"Si",1,Q120*Q121*Q122*Q123*Q124*Q125*Q126*Q127*Q128*Q129)</f>
        <v>1</v>
      </c>
      <c r="R117" s="29"/>
      <c r="S117" s="29"/>
      <c r="T117" s="29"/>
      <c r="U117" s="29"/>
      <c r="V117" s="29"/>
      <c r="W117" s="29"/>
      <c r="X117" s="29">
        <f>IF(U112&lt;&gt;"Si",1,X120*X121*X122*X123*X124*X125*X126*X127*X128*X129)</f>
        <v>1</v>
      </c>
      <c r="Y117" s="29"/>
      <c r="Z117" s="29"/>
      <c r="AA117" s="29"/>
      <c r="AB117" s="29"/>
      <c r="AC117" s="29"/>
      <c r="AD117" s="29"/>
      <c r="AE117" s="29">
        <f>IF(AB112&lt;&gt;"Si",1,AE120*AE121*AE122*AE123*AE124*AE125*AE126*AE127*AE128*AE129)</f>
        <v>1</v>
      </c>
    </row>
    <row r="118" spans="3:53" ht="5.0999999999999996" hidden="1" customHeight="1" x14ac:dyDescent="0.25">
      <c r="X118" s="9"/>
    </row>
    <row r="119" spans="3:53" hidden="1" x14ac:dyDescent="0.25">
      <c r="C119" s="144" t="s">
        <v>206</v>
      </c>
      <c r="D119" s="50"/>
      <c r="E119" s="50"/>
      <c r="F119" s="50"/>
      <c r="G119" s="50"/>
      <c r="H119" s="50"/>
      <c r="I119" s="50"/>
      <c r="J119" s="50"/>
      <c r="K119" s="50"/>
      <c r="L119" s="59"/>
      <c r="M119" s="55" t="s">
        <v>198</v>
      </c>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row>
    <row r="120" spans="3:53" hidden="1" x14ac:dyDescent="0.25">
      <c r="C120" s="68" t="s">
        <v>99</v>
      </c>
      <c r="D120" s="51"/>
      <c r="E120" s="51"/>
      <c r="F120" s="51"/>
      <c r="G120" s="51"/>
      <c r="H120" s="51"/>
      <c r="I120" s="51"/>
      <c r="J120" s="51"/>
      <c r="K120" s="51"/>
      <c r="L120" s="52"/>
      <c r="M120" s="27" t="str">
        <f>IF(N$112="Si","ä","")</f>
        <v/>
      </c>
      <c r="N120" s="60" t="s">
        <v>207</v>
      </c>
      <c r="O120" s="61"/>
      <c r="P120" s="62"/>
      <c r="Q120">
        <f>IF(N$112="Si",IF(S120&gt;0,1,0),2)</f>
        <v>2</v>
      </c>
      <c r="S120" s="29">
        <f>IF(N120="Si",1,0)</f>
        <v>1</v>
      </c>
      <c r="T120" s="27" t="str">
        <f t="shared" ref="T120:T129" si="2">IF(U$112="Si","ä","")</f>
        <v/>
      </c>
      <c r="U120" s="60" t="s">
        <v>207</v>
      </c>
      <c r="V120" s="61"/>
      <c r="W120" s="62"/>
      <c r="X120">
        <f>IF(U$112="Si",IF(Z120&gt;0,1,0),2)</f>
        <v>2</v>
      </c>
      <c r="Z120" s="29">
        <f>IF(U120="Si",1,0)</f>
        <v>1</v>
      </c>
      <c r="AA120" s="27" t="str">
        <f t="shared" ref="AA120:AA129" si="3">IF(AB$112="Si","ä","")</f>
        <v/>
      </c>
      <c r="AB120" s="60" t="s">
        <v>207</v>
      </c>
      <c r="AC120" s="61"/>
      <c r="AD120" s="62"/>
      <c r="AE120">
        <f>IF(AB$112="Si",IF(AG120&gt;0,1,0),2)</f>
        <v>2</v>
      </c>
      <c r="AG120" s="29">
        <f>IF(AB120="Si",1,0)</f>
        <v>1</v>
      </c>
    </row>
    <row r="121" spans="3:53" hidden="1" x14ac:dyDescent="0.25">
      <c r="C121" s="68" t="s">
        <v>100</v>
      </c>
      <c r="D121" s="51"/>
      <c r="E121" s="51"/>
      <c r="F121" s="51"/>
      <c r="G121" s="51"/>
      <c r="H121" s="51"/>
      <c r="I121" s="51"/>
      <c r="J121" s="51"/>
      <c r="K121" s="51"/>
      <c r="L121" s="52"/>
      <c r="M121" s="27" t="str">
        <f t="shared" ref="M121:M129" si="4">IF(N$112="Si","ä","")</f>
        <v/>
      </c>
      <c r="N121" s="60" t="s">
        <v>207</v>
      </c>
      <c r="O121" s="61"/>
      <c r="P121" s="62"/>
      <c r="Q121">
        <f t="shared" ref="Q121:Q129" si="5">IF(N$112="Si",IF(S121&gt;0,1,0),2)</f>
        <v>2</v>
      </c>
      <c r="S121" s="29">
        <f t="shared" ref="S121:S129" si="6">IF(N121="Si",1,0)</f>
        <v>1</v>
      </c>
      <c r="T121" s="27" t="str">
        <f t="shared" si="2"/>
        <v/>
      </c>
      <c r="U121" s="60" t="s">
        <v>207</v>
      </c>
      <c r="V121" s="61"/>
      <c r="W121" s="62"/>
      <c r="X121">
        <f t="shared" ref="X121:X129" si="7">IF(U$112="Si",IF(Z121&gt;0,1,0),2)</f>
        <v>2</v>
      </c>
      <c r="Z121" s="29">
        <f t="shared" ref="Z121:Z129" si="8">IF(U121="Si",1,0)</f>
        <v>1</v>
      </c>
      <c r="AA121" s="27" t="str">
        <f t="shared" si="3"/>
        <v/>
      </c>
      <c r="AB121" s="60" t="s">
        <v>207</v>
      </c>
      <c r="AC121" s="61"/>
      <c r="AD121" s="62"/>
      <c r="AE121">
        <f t="shared" ref="AE121:AE129" si="9">IF(AB$112="Si",IF(AG121&gt;0,1,0),2)</f>
        <v>2</v>
      </c>
      <c r="AG121" s="29">
        <f t="shared" ref="AG121:AG129" si="10">IF(AB121="Si",1,0)</f>
        <v>1</v>
      </c>
    </row>
    <row r="122" spans="3:53" hidden="1" x14ac:dyDescent="0.25">
      <c r="C122" s="68" t="s">
        <v>201</v>
      </c>
      <c r="D122" s="51"/>
      <c r="E122" s="51"/>
      <c r="F122" s="51"/>
      <c r="G122" s="51"/>
      <c r="H122" s="51"/>
      <c r="I122" s="51"/>
      <c r="J122" s="51"/>
      <c r="K122" s="51"/>
      <c r="L122" s="52"/>
      <c r="M122" s="27" t="str">
        <f t="shared" si="4"/>
        <v/>
      </c>
      <c r="N122" s="60" t="s">
        <v>207</v>
      </c>
      <c r="O122" s="61"/>
      <c r="P122" s="62"/>
      <c r="Q122">
        <f t="shared" si="5"/>
        <v>2</v>
      </c>
      <c r="S122" s="29">
        <f t="shared" si="6"/>
        <v>1</v>
      </c>
      <c r="T122" s="27" t="str">
        <f t="shared" si="2"/>
        <v/>
      </c>
      <c r="U122" s="60" t="s">
        <v>207</v>
      </c>
      <c r="V122" s="61"/>
      <c r="W122" s="62"/>
      <c r="X122">
        <f t="shared" si="7"/>
        <v>2</v>
      </c>
      <c r="Z122" s="29">
        <f t="shared" si="8"/>
        <v>1</v>
      </c>
      <c r="AA122" s="27" t="str">
        <f t="shared" si="3"/>
        <v/>
      </c>
      <c r="AB122" s="60" t="s">
        <v>207</v>
      </c>
      <c r="AC122" s="61"/>
      <c r="AD122" s="62"/>
      <c r="AE122">
        <f t="shared" si="9"/>
        <v>2</v>
      </c>
      <c r="AG122" s="29">
        <f t="shared" si="10"/>
        <v>1</v>
      </c>
    </row>
    <row r="123" spans="3:53" hidden="1" x14ac:dyDescent="0.25">
      <c r="C123" s="68" t="s">
        <v>102</v>
      </c>
      <c r="D123" s="51"/>
      <c r="E123" s="51"/>
      <c r="F123" s="51"/>
      <c r="G123" s="51"/>
      <c r="H123" s="51"/>
      <c r="I123" s="51"/>
      <c r="J123" s="51"/>
      <c r="K123" s="51"/>
      <c r="L123" s="52"/>
      <c r="M123" s="27" t="str">
        <f t="shared" si="4"/>
        <v/>
      </c>
      <c r="N123" s="60" t="s">
        <v>207</v>
      </c>
      <c r="O123" s="61"/>
      <c r="P123" s="62"/>
      <c r="Q123">
        <f t="shared" si="5"/>
        <v>2</v>
      </c>
      <c r="S123" s="29">
        <f t="shared" si="6"/>
        <v>1</v>
      </c>
      <c r="T123" s="27" t="str">
        <f t="shared" si="2"/>
        <v/>
      </c>
      <c r="U123" s="60" t="s">
        <v>207</v>
      </c>
      <c r="V123" s="61"/>
      <c r="W123" s="62"/>
      <c r="X123">
        <f t="shared" si="7"/>
        <v>2</v>
      </c>
      <c r="Z123" s="29">
        <f t="shared" si="8"/>
        <v>1</v>
      </c>
      <c r="AA123" s="27" t="str">
        <f t="shared" si="3"/>
        <v/>
      </c>
      <c r="AB123" s="60" t="s">
        <v>207</v>
      </c>
      <c r="AC123" s="61"/>
      <c r="AD123" s="62"/>
      <c r="AE123">
        <f t="shared" si="9"/>
        <v>2</v>
      </c>
      <c r="AG123" s="29">
        <f t="shared" si="10"/>
        <v>1</v>
      </c>
    </row>
    <row r="124" spans="3:53" hidden="1" x14ac:dyDescent="0.25">
      <c r="C124" s="68" t="s">
        <v>103</v>
      </c>
      <c r="D124" s="51"/>
      <c r="E124" s="51"/>
      <c r="F124" s="51"/>
      <c r="G124" s="51"/>
      <c r="H124" s="51"/>
      <c r="I124" s="51"/>
      <c r="J124" s="51"/>
      <c r="K124" s="51"/>
      <c r="L124" s="52"/>
      <c r="M124" s="27" t="str">
        <f t="shared" si="4"/>
        <v/>
      </c>
      <c r="N124" s="60" t="s">
        <v>207</v>
      </c>
      <c r="O124" s="61"/>
      <c r="P124" s="62"/>
      <c r="Q124">
        <f t="shared" si="5"/>
        <v>2</v>
      </c>
      <c r="S124" s="29">
        <f t="shared" si="6"/>
        <v>1</v>
      </c>
      <c r="T124" s="27" t="str">
        <f t="shared" si="2"/>
        <v/>
      </c>
      <c r="U124" s="60" t="s">
        <v>207</v>
      </c>
      <c r="V124" s="61"/>
      <c r="W124" s="62"/>
      <c r="X124">
        <f t="shared" si="7"/>
        <v>2</v>
      </c>
      <c r="Z124" s="29">
        <f t="shared" si="8"/>
        <v>1</v>
      </c>
      <c r="AA124" s="27" t="str">
        <f t="shared" si="3"/>
        <v/>
      </c>
      <c r="AB124" s="60" t="s">
        <v>207</v>
      </c>
      <c r="AC124" s="61"/>
      <c r="AD124" s="62"/>
      <c r="AE124">
        <f t="shared" si="9"/>
        <v>2</v>
      </c>
      <c r="AG124" s="29">
        <f t="shared" si="10"/>
        <v>1</v>
      </c>
    </row>
    <row r="125" spans="3:53" hidden="1" x14ac:dyDescent="0.25">
      <c r="C125" s="68" t="s">
        <v>104</v>
      </c>
      <c r="D125" s="51"/>
      <c r="E125" s="51"/>
      <c r="F125" s="51"/>
      <c r="G125" s="51"/>
      <c r="H125" s="51"/>
      <c r="I125" s="51"/>
      <c r="J125" s="51"/>
      <c r="K125" s="51"/>
      <c r="L125" s="52"/>
      <c r="M125" s="27" t="str">
        <f t="shared" si="4"/>
        <v/>
      </c>
      <c r="N125" s="60" t="s">
        <v>207</v>
      </c>
      <c r="O125" s="61"/>
      <c r="P125" s="62"/>
      <c r="Q125" s="37">
        <f>IF(N$112="Si",IF(AK125&gt;0,1,0),2)</f>
        <v>2</v>
      </c>
      <c r="R125" s="37"/>
      <c r="S125" s="29">
        <f t="shared" si="6"/>
        <v>1</v>
      </c>
      <c r="T125" s="27" t="str">
        <f t="shared" si="2"/>
        <v/>
      </c>
      <c r="U125" s="60" t="s">
        <v>207</v>
      </c>
      <c r="V125" s="61"/>
      <c r="W125" s="62"/>
      <c r="X125" s="37">
        <f>IF(U$112="Si",IF(AK125&gt;0,1,0),2)</f>
        <v>2</v>
      </c>
      <c r="Y125" s="37"/>
      <c r="Z125" s="29">
        <f t="shared" si="8"/>
        <v>1</v>
      </c>
      <c r="AA125" s="27" t="str">
        <f t="shared" si="3"/>
        <v/>
      </c>
      <c r="AB125" s="60" t="s">
        <v>207</v>
      </c>
      <c r="AC125" s="61"/>
      <c r="AD125" s="62"/>
      <c r="AE125" s="37">
        <f>IF(AB$112="Si",IF(AK125&gt;0,1,0),2)</f>
        <v>2</v>
      </c>
      <c r="AF125" s="37"/>
      <c r="AG125" s="29">
        <f t="shared" si="10"/>
        <v>1</v>
      </c>
      <c r="AH125" s="37"/>
      <c r="AK125" s="29">
        <f>+S125+Z125+AG125+S126+Z126+AG126</f>
        <v>6</v>
      </c>
    </row>
    <row r="126" spans="3:53" hidden="1" x14ac:dyDescent="0.25">
      <c r="C126" s="68" t="s">
        <v>105</v>
      </c>
      <c r="D126" s="51"/>
      <c r="E126" s="51"/>
      <c r="F126" s="51"/>
      <c r="G126" s="51"/>
      <c r="H126" s="51"/>
      <c r="I126" s="51"/>
      <c r="J126" s="51"/>
      <c r="K126" s="51"/>
      <c r="L126" s="52"/>
      <c r="M126" s="27" t="str">
        <f t="shared" si="4"/>
        <v/>
      </c>
      <c r="N126" s="60" t="s">
        <v>207</v>
      </c>
      <c r="O126" s="61"/>
      <c r="P126" s="62"/>
      <c r="Q126" s="37">
        <f>IF(N$112="Si",IF(AK125&gt;0,1,0),2)</f>
        <v>2</v>
      </c>
      <c r="R126" s="37"/>
      <c r="S126" s="29">
        <f t="shared" si="6"/>
        <v>1</v>
      </c>
      <c r="T126" s="27" t="str">
        <f t="shared" si="2"/>
        <v/>
      </c>
      <c r="U126" s="60" t="s">
        <v>207</v>
      </c>
      <c r="V126" s="61"/>
      <c r="W126" s="62"/>
      <c r="X126" s="37">
        <f>IF(U$112="Si",IF(AK125&gt;0,1,0),2)</f>
        <v>2</v>
      </c>
      <c r="Y126" s="37"/>
      <c r="Z126" s="29">
        <f t="shared" si="8"/>
        <v>1</v>
      </c>
      <c r="AA126" s="27" t="str">
        <f t="shared" si="3"/>
        <v/>
      </c>
      <c r="AB126" s="60" t="s">
        <v>207</v>
      </c>
      <c r="AC126" s="61"/>
      <c r="AD126" s="62"/>
      <c r="AE126" s="37">
        <f>IF(AB$112="Si",IF(AK125&gt;0,1,0),2)</f>
        <v>2</v>
      </c>
      <c r="AF126" s="37"/>
      <c r="AG126" s="29">
        <f t="shared" si="10"/>
        <v>1</v>
      </c>
      <c r="AH126" s="37"/>
    </row>
    <row r="127" spans="3:53" hidden="1" x14ac:dyDescent="0.25">
      <c r="C127" s="68" t="s">
        <v>202</v>
      </c>
      <c r="D127" s="51"/>
      <c r="E127" s="51"/>
      <c r="F127" s="51"/>
      <c r="G127" s="51"/>
      <c r="H127" s="51"/>
      <c r="I127" s="51"/>
      <c r="J127" s="51"/>
      <c r="K127" s="51"/>
      <c r="L127" s="52"/>
      <c r="M127" s="27" t="str">
        <f t="shared" si="4"/>
        <v/>
      </c>
      <c r="N127" s="60" t="s">
        <v>207</v>
      </c>
      <c r="O127" s="61"/>
      <c r="P127" s="62"/>
      <c r="Q127">
        <f t="shared" si="5"/>
        <v>2</v>
      </c>
      <c r="S127" s="29">
        <f t="shared" si="6"/>
        <v>1</v>
      </c>
      <c r="T127" s="27" t="str">
        <f t="shared" si="2"/>
        <v/>
      </c>
      <c r="U127" s="60" t="s">
        <v>207</v>
      </c>
      <c r="V127" s="61"/>
      <c r="W127" s="62"/>
      <c r="X127">
        <f t="shared" si="7"/>
        <v>2</v>
      </c>
      <c r="Z127" s="29">
        <f t="shared" si="8"/>
        <v>1</v>
      </c>
      <c r="AA127" s="27" t="str">
        <f t="shared" si="3"/>
        <v/>
      </c>
      <c r="AB127" s="60" t="s">
        <v>207</v>
      </c>
      <c r="AC127" s="61"/>
      <c r="AD127" s="62"/>
      <c r="AE127">
        <f t="shared" si="9"/>
        <v>2</v>
      </c>
      <c r="AG127" s="29">
        <f t="shared" si="10"/>
        <v>1</v>
      </c>
    </row>
    <row r="128" spans="3:53" hidden="1" x14ac:dyDescent="0.25">
      <c r="C128" s="68" t="s">
        <v>107</v>
      </c>
      <c r="D128" s="51"/>
      <c r="E128" s="51"/>
      <c r="F128" s="51"/>
      <c r="G128" s="51"/>
      <c r="H128" s="51"/>
      <c r="I128" s="51"/>
      <c r="J128" s="51"/>
      <c r="K128" s="51"/>
      <c r="L128" s="52"/>
      <c r="M128" s="27" t="str">
        <f t="shared" si="4"/>
        <v/>
      </c>
      <c r="N128" s="60" t="s">
        <v>207</v>
      </c>
      <c r="O128" s="61"/>
      <c r="P128" s="62"/>
      <c r="Q128">
        <f t="shared" si="5"/>
        <v>2</v>
      </c>
      <c r="S128" s="29">
        <f t="shared" si="6"/>
        <v>1</v>
      </c>
      <c r="T128" s="27" t="str">
        <f t="shared" si="2"/>
        <v/>
      </c>
      <c r="U128" s="60" t="s">
        <v>207</v>
      </c>
      <c r="V128" s="61"/>
      <c r="W128" s="62"/>
      <c r="X128">
        <f t="shared" si="7"/>
        <v>2</v>
      </c>
      <c r="Z128" s="29">
        <f t="shared" si="8"/>
        <v>1</v>
      </c>
      <c r="AA128" s="27" t="str">
        <f t="shared" si="3"/>
        <v/>
      </c>
      <c r="AB128" s="60" t="s">
        <v>207</v>
      </c>
      <c r="AC128" s="61"/>
      <c r="AD128" s="62"/>
      <c r="AE128">
        <f t="shared" si="9"/>
        <v>2</v>
      </c>
      <c r="AG128" s="29">
        <f t="shared" si="10"/>
        <v>1</v>
      </c>
    </row>
    <row r="129" spans="3:33" hidden="1" x14ac:dyDescent="0.25">
      <c r="C129" s="68" t="s">
        <v>108</v>
      </c>
      <c r="D129" s="51"/>
      <c r="E129" s="51"/>
      <c r="F129" s="51"/>
      <c r="G129" s="51"/>
      <c r="H129" s="51"/>
      <c r="I129" s="51"/>
      <c r="J129" s="51"/>
      <c r="K129" s="51"/>
      <c r="L129" s="52"/>
      <c r="M129" s="27" t="str">
        <f t="shared" si="4"/>
        <v/>
      </c>
      <c r="N129" s="60" t="s">
        <v>207</v>
      </c>
      <c r="O129" s="61"/>
      <c r="P129" s="62"/>
      <c r="Q129">
        <f t="shared" si="5"/>
        <v>2</v>
      </c>
      <c r="S129" s="29">
        <f t="shared" si="6"/>
        <v>1</v>
      </c>
      <c r="T129" s="27" t="str">
        <f t="shared" si="2"/>
        <v/>
      </c>
      <c r="U129" s="60" t="s">
        <v>207</v>
      </c>
      <c r="V129" s="61"/>
      <c r="W129" s="62"/>
      <c r="X129">
        <f t="shared" si="7"/>
        <v>2</v>
      </c>
      <c r="Z129" s="29">
        <f t="shared" si="8"/>
        <v>1</v>
      </c>
      <c r="AA129" s="27" t="str">
        <f t="shared" si="3"/>
        <v/>
      </c>
      <c r="AB129" s="60" t="s">
        <v>207</v>
      </c>
      <c r="AC129" s="61"/>
      <c r="AD129" s="62"/>
      <c r="AE129">
        <f t="shared" si="9"/>
        <v>2</v>
      </c>
      <c r="AG129" s="29">
        <f t="shared" si="10"/>
        <v>1</v>
      </c>
    </row>
    <row r="130" spans="3:33" ht="5.0999999999999996" customHeight="1" x14ac:dyDescent="0.25">
      <c r="N130" s="38"/>
      <c r="O130" s="38"/>
      <c r="P130" s="38"/>
      <c r="Q130" s="38"/>
      <c r="U130" t="s">
        <v>207</v>
      </c>
      <c r="AG130" s="29"/>
    </row>
    <row r="131" spans="3:33" x14ac:dyDescent="0.25">
      <c r="C131" s="144" t="s">
        <v>208</v>
      </c>
      <c r="D131" s="50"/>
      <c r="E131" s="50"/>
      <c r="F131" s="50"/>
      <c r="G131" s="50"/>
      <c r="H131" s="50"/>
      <c r="I131" s="50"/>
      <c r="J131" s="50"/>
      <c r="K131" s="50"/>
      <c r="L131" s="59"/>
      <c r="N131" s="11"/>
      <c r="O131" s="11"/>
      <c r="P131" s="11"/>
      <c r="U131" s="11"/>
      <c r="V131" s="11"/>
      <c r="W131" s="11"/>
      <c r="X131" s="9"/>
      <c r="AB131" s="11"/>
      <c r="AC131" s="11"/>
      <c r="AD131" s="11"/>
    </row>
    <row r="132" spans="3:33" x14ac:dyDescent="0.25">
      <c r="C132" s="68" t="s">
        <v>40</v>
      </c>
      <c r="D132" s="51"/>
      <c r="E132" s="51"/>
      <c r="F132" s="51"/>
      <c r="G132" s="51"/>
      <c r="H132" s="51"/>
      <c r="I132" s="51"/>
      <c r="J132" s="51"/>
      <c r="K132" s="51"/>
      <c r="L132" s="52"/>
      <c r="N132" s="60"/>
      <c r="O132" s="61"/>
      <c r="P132" s="62"/>
      <c r="U132" s="60"/>
      <c r="V132" s="61"/>
      <c r="W132" s="62"/>
      <c r="X132" s="9"/>
      <c r="AB132" s="60"/>
      <c r="AC132" s="61"/>
      <c r="AD132" s="62"/>
    </row>
    <row r="133" spans="3:33" x14ac:dyDescent="0.25">
      <c r="C133" s="68" t="s">
        <v>41</v>
      </c>
      <c r="D133" s="51"/>
      <c r="E133" s="51"/>
      <c r="F133" s="51"/>
      <c r="G133" s="51"/>
      <c r="H133" s="51"/>
      <c r="I133" s="51"/>
      <c r="J133" s="51"/>
      <c r="K133" s="51"/>
      <c r="L133" s="52"/>
      <c r="N133" s="60"/>
      <c r="O133" s="61"/>
      <c r="P133" s="62"/>
      <c r="U133" s="60"/>
      <c r="V133" s="61"/>
      <c r="W133" s="62"/>
      <c r="X133" s="9"/>
      <c r="AB133" s="60"/>
      <c r="AC133" s="61"/>
      <c r="AD133" s="62"/>
    </row>
    <row r="134" spans="3:33" x14ac:dyDescent="0.25">
      <c r="C134" s="68" t="s">
        <v>107</v>
      </c>
      <c r="D134" s="51"/>
      <c r="E134" s="51"/>
      <c r="F134" s="51"/>
      <c r="G134" s="51"/>
      <c r="H134" s="51"/>
      <c r="I134" s="51"/>
      <c r="J134" s="51"/>
      <c r="K134" s="51"/>
      <c r="L134" s="52"/>
      <c r="N134" s="60"/>
      <c r="O134" s="61"/>
      <c r="P134" s="62"/>
      <c r="U134" s="60"/>
      <c r="V134" s="61"/>
      <c r="W134" s="62"/>
      <c r="X134" s="9"/>
      <c r="AB134" s="60"/>
      <c r="AC134" s="61"/>
      <c r="AD134" s="62"/>
    </row>
    <row r="135" spans="3:33" hidden="1" x14ac:dyDescent="0.25">
      <c r="C135" s="68" t="s">
        <v>215</v>
      </c>
      <c r="D135" s="51"/>
      <c r="E135" s="51"/>
      <c r="F135" s="51"/>
      <c r="G135" s="51"/>
      <c r="H135" s="51"/>
      <c r="I135" s="51"/>
      <c r="J135" s="51"/>
      <c r="K135" s="51"/>
      <c r="L135" s="52"/>
      <c r="N135" s="60"/>
      <c r="O135" s="61"/>
      <c r="P135" s="62"/>
      <c r="U135" s="60"/>
      <c r="V135" s="61"/>
      <c r="W135" s="62"/>
      <c r="X135" s="9"/>
      <c r="AB135" s="60"/>
      <c r="AC135" s="61"/>
      <c r="AD135" s="62"/>
    </row>
    <row r="136" spans="3:33" hidden="1" x14ac:dyDescent="0.25">
      <c r="C136" s="45" t="s">
        <v>216</v>
      </c>
      <c r="D136" s="46"/>
      <c r="E136" s="46"/>
      <c r="F136" s="46"/>
      <c r="G136" s="46"/>
      <c r="H136" s="46"/>
      <c r="I136" s="46"/>
      <c r="J136" s="46"/>
      <c r="K136" s="46"/>
      <c r="L136" s="47"/>
      <c r="N136" s="60"/>
      <c r="O136" s="61"/>
      <c r="P136" s="62"/>
      <c r="U136" s="60"/>
      <c r="V136" s="61"/>
      <c r="W136" s="62"/>
      <c r="X136" s="9"/>
      <c r="AB136" s="60"/>
      <c r="AC136" s="61"/>
      <c r="AD136" s="62"/>
    </row>
    <row r="137" spans="3:33" hidden="1" x14ac:dyDescent="0.25">
      <c r="C137" s="45" t="s">
        <v>217</v>
      </c>
      <c r="D137" s="46"/>
      <c r="E137" s="46"/>
      <c r="F137" s="46"/>
      <c r="G137" s="46"/>
      <c r="H137" s="46"/>
      <c r="I137" s="46"/>
      <c r="J137" s="46"/>
      <c r="K137" s="46"/>
      <c r="L137" s="47"/>
      <c r="N137" s="60"/>
      <c r="O137" s="61"/>
      <c r="P137" s="62"/>
      <c r="U137" s="60"/>
      <c r="V137" s="61"/>
      <c r="W137" s="62"/>
      <c r="X137" s="9"/>
      <c r="AB137" s="60"/>
      <c r="AC137" s="61"/>
      <c r="AD137" s="62"/>
    </row>
    <row r="138" spans="3:33" hidden="1" x14ac:dyDescent="0.25">
      <c r="C138" s="45" t="s">
        <v>102</v>
      </c>
      <c r="D138" s="46"/>
      <c r="E138" s="46"/>
      <c r="F138" s="46"/>
      <c r="G138" s="46"/>
      <c r="H138" s="46"/>
      <c r="I138" s="46"/>
      <c r="J138" s="46"/>
      <c r="K138" s="46"/>
      <c r="L138" s="47"/>
      <c r="N138" s="60"/>
      <c r="O138" s="61"/>
      <c r="P138" s="62"/>
      <c r="U138" s="60"/>
      <c r="V138" s="61"/>
      <c r="W138" s="62"/>
      <c r="X138" s="9"/>
      <c r="AB138" s="60"/>
      <c r="AC138" s="61"/>
      <c r="AD138" s="62"/>
    </row>
    <row r="139" spans="3:33" hidden="1" x14ac:dyDescent="0.25">
      <c r="C139" s="45" t="s">
        <v>218</v>
      </c>
      <c r="D139" s="46"/>
      <c r="E139" s="46"/>
      <c r="F139" s="46"/>
      <c r="G139" s="46"/>
      <c r="H139" s="46"/>
      <c r="I139" s="46"/>
      <c r="J139" s="46"/>
      <c r="K139" s="46"/>
      <c r="L139" s="47"/>
      <c r="N139" s="42"/>
      <c r="O139" s="44"/>
      <c r="P139" s="43"/>
      <c r="U139" s="60"/>
      <c r="V139" s="61"/>
      <c r="W139" s="62"/>
      <c r="X139" s="9"/>
      <c r="AB139" s="60"/>
      <c r="AC139" s="61"/>
      <c r="AD139" s="62"/>
    </row>
    <row r="140" spans="3:33" hidden="1" x14ac:dyDescent="0.25">
      <c r="C140" s="45" t="s">
        <v>105</v>
      </c>
      <c r="D140" s="46"/>
      <c r="E140" s="46"/>
      <c r="F140" s="46"/>
      <c r="G140" s="46"/>
      <c r="H140" s="46"/>
      <c r="I140" s="46"/>
      <c r="J140" s="46"/>
      <c r="K140" s="46"/>
      <c r="L140" s="47"/>
      <c r="N140" s="42"/>
      <c r="O140" s="44"/>
      <c r="P140" s="43"/>
      <c r="U140" s="60"/>
      <c r="V140" s="61"/>
      <c r="W140" s="62"/>
      <c r="X140" s="9"/>
      <c r="AB140" s="60"/>
      <c r="AC140" s="61"/>
      <c r="AD140" s="62"/>
    </row>
    <row r="141" spans="3:33" hidden="1" x14ac:dyDescent="0.25">
      <c r="C141" s="45" t="s">
        <v>219</v>
      </c>
      <c r="D141" s="46"/>
      <c r="E141" s="46"/>
      <c r="F141" s="46"/>
      <c r="G141" s="46"/>
      <c r="H141" s="46"/>
      <c r="I141" s="46"/>
      <c r="J141" s="46"/>
      <c r="K141" s="46"/>
      <c r="L141" s="47"/>
      <c r="N141" s="42"/>
      <c r="O141" s="44"/>
      <c r="P141" s="43"/>
      <c r="U141" s="60"/>
      <c r="V141" s="61"/>
      <c r="W141" s="62"/>
      <c r="X141" s="9"/>
      <c r="AB141" s="60"/>
      <c r="AC141" s="61"/>
      <c r="AD141" s="62"/>
    </row>
    <row r="142" spans="3:33" hidden="1" x14ac:dyDescent="0.25">
      <c r="C142" s="68" t="s">
        <v>220</v>
      </c>
      <c r="D142" s="51"/>
      <c r="E142" s="51"/>
      <c r="F142" s="51"/>
      <c r="G142" s="51"/>
      <c r="H142" s="51"/>
      <c r="I142" s="51"/>
      <c r="J142" s="51"/>
      <c r="K142" s="51"/>
      <c r="L142" s="52"/>
      <c r="N142" s="60"/>
      <c r="O142" s="61"/>
      <c r="P142" s="62"/>
      <c r="U142" s="60"/>
      <c r="V142" s="61"/>
      <c r="W142" s="62"/>
      <c r="X142" s="9"/>
      <c r="AB142" s="60"/>
      <c r="AC142" s="61"/>
      <c r="AD142" s="62"/>
    </row>
    <row r="143" spans="3:33" x14ac:dyDescent="0.25">
      <c r="C143" s="144" t="s">
        <v>214</v>
      </c>
      <c r="D143" s="50"/>
      <c r="E143" s="50"/>
      <c r="F143" s="50"/>
      <c r="G143" s="50"/>
      <c r="H143" s="50"/>
      <c r="I143" s="50"/>
      <c r="J143" s="50"/>
      <c r="K143" s="50"/>
      <c r="L143" s="59"/>
      <c r="N143" s="11"/>
      <c r="O143" s="11"/>
      <c r="P143" s="11"/>
      <c r="U143" s="11"/>
      <c r="V143" s="11"/>
      <c r="W143" s="11"/>
      <c r="X143" s="9"/>
      <c r="AB143" s="11"/>
      <c r="AC143" s="11"/>
      <c r="AD143" s="11"/>
    </row>
    <row r="144" spans="3:33" x14ac:dyDescent="0.25">
      <c r="C144" s="68" t="s">
        <v>49</v>
      </c>
      <c r="D144" s="51"/>
      <c r="E144" s="51"/>
      <c r="F144" s="51"/>
      <c r="G144" s="51"/>
      <c r="H144" s="51"/>
      <c r="I144" s="51"/>
      <c r="J144" s="51"/>
      <c r="K144" s="51"/>
      <c r="L144" s="52"/>
      <c r="N144" s="60"/>
      <c r="O144" s="61"/>
      <c r="P144" s="62"/>
      <c r="U144" s="60"/>
      <c r="V144" s="61"/>
      <c r="W144" s="62"/>
      <c r="X144" s="9"/>
      <c r="AB144" s="60"/>
      <c r="AC144" s="61"/>
      <c r="AD144" s="62"/>
    </row>
    <row r="145" spans="3:30" x14ac:dyDescent="0.25">
      <c r="C145" s="68" t="s">
        <v>50</v>
      </c>
      <c r="D145" s="51"/>
      <c r="E145" s="51"/>
      <c r="F145" s="51"/>
      <c r="G145" s="51"/>
      <c r="H145" s="51"/>
      <c r="I145" s="51"/>
      <c r="J145" s="51"/>
      <c r="K145" s="51"/>
      <c r="L145" s="52"/>
      <c r="N145" s="60"/>
      <c r="O145" s="61"/>
      <c r="P145" s="62"/>
      <c r="U145" s="60"/>
      <c r="V145" s="61"/>
      <c r="W145" s="62"/>
      <c r="X145" s="9"/>
      <c r="AB145" s="60"/>
      <c r="AC145" s="61"/>
      <c r="AD145" s="62"/>
    </row>
    <row r="146" spans="3:30" x14ac:dyDescent="0.25">
      <c r="C146" s="68" t="s">
        <v>51</v>
      </c>
      <c r="D146" s="51"/>
      <c r="E146" s="51"/>
      <c r="F146" s="51"/>
      <c r="G146" s="51"/>
      <c r="H146" s="51"/>
      <c r="I146" s="51"/>
      <c r="J146" s="51"/>
      <c r="K146" s="51"/>
      <c r="L146" s="52"/>
      <c r="N146" s="60"/>
      <c r="O146" s="61"/>
      <c r="P146" s="62"/>
      <c r="U146" s="60"/>
      <c r="V146" s="61"/>
      <c r="W146" s="62"/>
      <c r="X146" s="9"/>
      <c r="AB146" s="60"/>
      <c r="AC146" s="61"/>
      <c r="AD146" s="62"/>
    </row>
    <row r="147" spans="3:30" x14ac:dyDescent="0.25">
      <c r="C147" s="68" t="s">
        <v>52</v>
      </c>
      <c r="D147" s="51"/>
      <c r="E147" s="51"/>
      <c r="F147" s="51"/>
      <c r="G147" s="51"/>
      <c r="H147" s="51"/>
      <c r="I147" s="51"/>
      <c r="J147" s="51"/>
      <c r="K147" s="51"/>
      <c r="L147" s="52"/>
      <c r="N147" s="60"/>
      <c r="O147" s="61"/>
      <c r="P147" s="62"/>
      <c r="U147" s="60"/>
      <c r="V147" s="61"/>
      <c r="W147" s="62"/>
      <c r="X147" s="9"/>
      <c r="AB147" s="60"/>
      <c r="AC147" s="61"/>
      <c r="AD147" s="62"/>
    </row>
    <row r="148" spans="3:30" x14ac:dyDescent="0.25">
      <c r="C148" s="68" t="s">
        <v>53</v>
      </c>
      <c r="D148" s="51"/>
      <c r="E148" s="51"/>
      <c r="F148" s="51"/>
      <c r="G148" s="51"/>
      <c r="H148" s="51"/>
      <c r="I148" s="51"/>
      <c r="J148" s="51"/>
      <c r="K148" s="51"/>
      <c r="L148" s="52"/>
      <c r="N148" s="60"/>
      <c r="O148" s="61"/>
      <c r="P148" s="62"/>
      <c r="U148" s="60"/>
      <c r="V148" s="61"/>
      <c r="W148" s="62"/>
      <c r="X148" s="9"/>
      <c r="AB148" s="60"/>
      <c r="AC148" s="61"/>
      <c r="AD148" s="62"/>
    </row>
    <row r="149" spans="3:30" x14ac:dyDescent="0.25">
      <c r="C149" s="68" t="s">
        <v>42</v>
      </c>
      <c r="D149" s="51"/>
      <c r="E149" s="51"/>
      <c r="F149" s="51"/>
      <c r="G149" s="51"/>
      <c r="H149" s="51"/>
      <c r="I149" s="51"/>
      <c r="J149" s="51"/>
      <c r="K149" s="51"/>
      <c r="L149" s="52"/>
      <c r="N149" s="11"/>
      <c r="O149" s="11"/>
      <c r="P149" s="11"/>
      <c r="U149" s="11"/>
      <c r="V149" s="11"/>
      <c r="W149" s="11"/>
      <c r="X149" s="9"/>
      <c r="AB149" s="11"/>
      <c r="AC149" s="11"/>
      <c r="AD149" s="11"/>
    </row>
    <row r="150" spans="3:30" x14ac:dyDescent="0.25">
      <c r="C150" s="68" t="s">
        <v>43</v>
      </c>
      <c r="D150" s="51"/>
      <c r="E150" s="51"/>
      <c r="F150" s="51"/>
      <c r="G150" s="51"/>
      <c r="H150" s="51"/>
      <c r="I150" s="51"/>
      <c r="J150" s="51"/>
      <c r="K150" s="51"/>
      <c r="L150" s="52"/>
      <c r="N150" s="60"/>
      <c r="O150" s="61"/>
      <c r="P150" s="62"/>
      <c r="U150" s="60"/>
      <c r="V150" s="61"/>
      <c r="W150" s="62"/>
      <c r="X150" s="9"/>
      <c r="AB150" s="60"/>
      <c r="AC150" s="61"/>
      <c r="AD150" s="62"/>
    </row>
    <row r="151" spans="3:30" x14ac:dyDescent="0.25">
      <c r="C151" s="68" t="s">
        <v>44</v>
      </c>
      <c r="D151" s="51"/>
      <c r="E151" s="51"/>
      <c r="F151" s="51"/>
      <c r="G151" s="51"/>
      <c r="H151" s="51"/>
      <c r="I151" s="51"/>
      <c r="J151" s="51"/>
      <c r="K151" s="51"/>
      <c r="L151" s="52"/>
      <c r="N151" s="60"/>
      <c r="O151" s="61"/>
      <c r="P151" s="62"/>
      <c r="U151" s="60"/>
      <c r="V151" s="61"/>
      <c r="W151" s="62"/>
      <c r="X151" s="9"/>
      <c r="AB151" s="60"/>
      <c r="AC151" s="61"/>
      <c r="AD151" s="62"/>
    </row>
    <row r="152" spans="3:30" x14ac:dyDescent="0.25">
      <c r="C152" s="144" t="s">
        <v>213</v>
      </c>
      <c r="D152" s="50"/>
      <c r="E152" s="50"/>
      <c r="F152" s="50"/>
      <c r="G152" s="50"/>
      <c r="H152" s="50"/>
      <c r="I152" s="50"/>
      <c r="J152" s="50"/>
      <c r="K152" s="50"/>
      <c r="L152" s="59"/>
      <c r="N152" s="11"/>
      <c r="O152" s="11"/>
      <c r="P152" s="11"/>
      <c r="U152" s="11"/>
      <c r="V152" s="11"/>
      <c r="W152" s="11"/>
      <c r="X152" s="9"/>
      <c r="AB152" s="11"/>
      <c r="AC152" s="11"/>
      <c r="AD152" s="11"/>
    </row>
    <row r="153" spans="3:30" x14ac:dyDescent="0.25">
      <c r="C153" s="68" t="s">
        <v>54</v>
      </c>
      <c r="D153" s="51"/>
      <c r="E153" s="51"/>
      <c r="F153" s="51"/>
      <c r="G153" s="51"/>
      <c r="H153" s="51"/>
      <c r="I153" s="51"/>
      <c r="J153" s="51"/>
      <c r="K153" s="51"/>
      <c r="L153" s="52"/>
      <c r="N153" s="60"/>
      <c r="O153" s="61"/>
      <c r="P153" s="62"/>
      <c r="U153" s="60"/>
      <c r="V153" s="61"/>
      <c r="W153" s="62"/>
      <c r="X153" s="9"/>
      <c r="AB153" s="60"/>
      <c r="AC153" s="61"/>
      <c r="AD153" s="62"/>
    </row>
    <row r="154" spans="3:30" x14ac:dyDescent="0.25">
      <c r="C154" s="68" t="s">
        <v>55</v>
      </c>
      <c r="D154" s="51"/>
      <c r="E154" s="51"/>
      <c r="F154" s="51"/>
      <c r="G154" s="51"/>
      <c r="H154" s="51"/>
      <c r="I154" s="51"/>
      <c r="J154" s="51"/>
      <c r="K154" s="51"/>
      <c r="L154" s="52"/>
      <c r="N154" s="60"/>
      <c r="O154" s="61"/>
      <c r="P154" s="62"/>
      <c r="U154" s="60"/>
      <c r="V154" s="61"/>
      <c r="W154" s="62"/>
      <c r="X154" s="9"/>
      <c r="AB154" s="60"/>
      <c r="AC154" s="61"/>
      <c r="AD154" s="62"/>
    </row>
    <row r="155" spans="3:30" x14ac:dyDescent="0.25">
      <c r="C155" s="68" t="s">
        <v>56</v>
      </c>
      <c r="D155" s="51"/>
      <c r="E155" s="51"/>
      <c r="F155" s="51"/>
      <c r="G155" s="51"/>
      <c r="H155" s="51"/>
      <c r="I155" s="51"/>
      <c r="J155" s="51"/>
      <c r="K155" s="51"/>
      <c r="L155" s="52"/>
      <c r="N155" s="60"/>
      <c r="O155" s="61"/>
      <c r="P155" s="62"/>
      <c r="U155" s="60"/>
      <c r="V155" s="61"/>
      <c r="W155" s="62"/>
      <c r="X155" s="9"/>
      <c r="AB155" s="60"/>
      <c r="AC155" s="61"/>
      <c r="AD155" s="62"/>
    </row>
    <row r="156" spans="3:30" x14ac:dyDescent="0.25">
      <c r="C156" s="68" t="s">
        <v>57</v>
      </c>
      <c r="D156" s="51"/>
      <c r="E156" s="51"/>
      <c r="F156" s="51"/>
      <c r="G156" s="51"/>
      <c r="H156" s="51"/>
      <c r="I156" s="51"/>
      <c r="J156" s="51"/>
      <c r="K156" s="51"/>
      <c r="L156" s="52"/>
      <c r="N156" s="60"/>
      <c r="O156" s="61"/>
      <c r="P156" s="62"/>
      <c r="U156" s="60"/>
      <c r="V156" s="61"/>
      <c r="W156" s="62"/>
      <c r="X156" s="9"/>
      <c r="AB156" s="60"/>
      <c r="AC156" s="61"/>
      <c r="AD156" s="62"/>
    </row>
    <row r="157" spans="3:30" x14ac:dyDescent="0.25">
      <c r="C157" s="68" t="s">
        <v>58</v>
      </c>
      <c r="D157" s="51"/>
      <c r="E157" s="51"/>
      <c r="F157" s="51"/>
      <c r="G157" s="51"/>
      <c r="H157" s="51"/>
      <c r="I157" s="51"/>
      <c r="J157" s="51"/>
      <c r="K157" s="51"/>
      <c r="L157" s="52"/>
      <c r="N157" s="60"/>
      <c r="O157" s="61"/>
      <c r="P157" s="62"/>
      <c r="U157" s="60"/>
      <c r="V157" s="61"/>
      <c r="W157" s="62"/>
      <c r="X157" s="9"/>
      <c r="AB157" s="60"/>
      <c r="AC157" s="61"/>
      <c r="AD157" s="62"/>
    </row>
    <row r="158" spans="3:30" x14ac:dyDescent="0.25">
      <c r="C158" s="68" t="s">
        <v>59</v>
      </c>
      <c r="D158" s="51"/>
      <c r="E158" s="51"/>
      <c r="F158" s="51"/>
      <c r="G158" s="51"/>
      <c r="H158" s="51"/>
      <c r="I158" s="51"/>
      <c r="J158" s="51"/>
      <c r="K158" s="51"/>
      <c r="L158" s="52"/>
      <c r="N158" s="60"/>
      <c r="O158" s="61"/>
      <c r="P158" s="62"/>
      <c r="U158" s="60"/>
      <c r="V158" s="61"/>
      <c r="W158" s="62"/>
      <c r="X158" s="9"/>
      <c r="AB158" s="60"/>
      <c r="AC158" s="61"/>
      <c r="AD158" s="62"/>
    </row>
    <row r="159" spans="3:30" x14ac:dyDescent="0.25">
      <c r="C159" s="68" t="s">
        <v>60</v>
      </c>
      <c r="D159" s="51"/>
      <c r="E159" s="51"/>
      <c r="F159" s="51"/>
      <c r="G159" s="51"/>
      <c r="H159" s="51"/>
      <c r="I159" s="51"/>
      <c r="J159" s="51"/>
      <c r="K159" s="51"/>
      <c r="L159" s="52"/>
      <c r="N159" s="60"/>
      <c r="O159" s="61"/>
      <c r="P159" s="62"/>
      <c r="U159" s="60"/>
      <c r="V159" s="61"/>
      <c r="W159" s="62"/>
      <c r="X159" s="9"/>
      <c r="AB159" s="60"/>
      <c r="AC159" s="61"/>
      <c r="AD159" s="62"/>
    </row>
    <row r="160" spans="3:30" x14ac:dyDescent="0.25">
      <c r="C160" s="68" t="s">
        <v>61</v>
      </c>
      <c r="D160" s="51"/>
      <c r="E160" s="51"/>
      <c r="F160" s="51"/>
      <c r="G160" s="51"/>
      <c r="H160" s="51"/>
      <c r="I160" s="51"/>
      <c r="J160" s="51"/>
      <c r="K160" s="51"/>
      <c r="L160" s="52"/>
      <c r="N160" s="60"/>
      <c r="O160" s="61"/>
      <c r="P160" s="62"/>
      <c r="U160" s="60"/>
      <c r="V160" s="61"/>
      <c r="W160" s="62"/>
      <c r="X160" s="9"/>
      <c r="AB160" s="60"/>
      <c r="AC160" s="61"/>
      <c r="AD160" s="62"/>
    </row>
    <row r="161" spans="2:48" x14ac:dyDescent="0.25">
      <c r="C161" s="68" t="s">
        <v>45</v>
      </c>
      <c r="D161" s="51"/>
      <c r="E161" s="51"/>
      <c r="F161" s="51"/>
      <c r="G161" s="51"/>
      <c r="H161" s="51"/>
      <c r="I161" s="51"/>
      <c r="J161" s="51"/>
      <c r="K161" s="51"/>
      <c r="L161" s="52"/>
      <c r="N161" s="11"/>
      <c r="O161" s="11"/>
      <c r="P161" s="11"/>
      <c r="U161" s="11"/>
      <c r="V161" s="11"/>
      <c r="W161" s="11"/>
      <c r="X161" s="9"/>
      <c r="AB161" s="11"/>
      <c r="AC161" s="11"/>
      <c r="AD161" s="11"/>
    </row>
    <row r="162" spans="2:48" x14ac:dyDescent="0.25">
      <c r="C162" s="68" t="s">
        <v>46</v>
      </c>
      <c r="D162" s="51"/>
      <c r="E162" s="51"/>
      <c r="F162" s="51"/>
      <c r="G162" s="51"/>
      <c r="H162" s="51"/>
      <c r="I162" s="51"/>
      <c r="J162" s="51"/>
      <c r="K162" s="51"/>
      <c r="L162" s="52"/>
      <c r="N162" s="60"/>
      <c r="O162" s="61"/>
      <c r="P162" s="62"/>
      <c r="U162" s="60"/>
      <c r="V162" s="61"/>
      <c r="W162" s="62"/>
      <c r="X162" s="9"/>
      <c r="AB162" s="60"/>
      <c r="AC162" s="61"/>
      <c r="AD162" s="62"/>
    </row>
    <row r="163" spans="2:48" x14ac:dyDescent="0.25">
      <c r="C163" s="68" t="s">
        <v>47</v>
      </c>
      <c r="D163" s="51"/>
      <c r="E163" s="51"/>
      <c r="F163" s="51"/>
      <c r="G163" s="51"/>
      <c r="H163" s="51"/>
      <c r="I163" s="51"/>
      <c r="J163" s="51"/>
      <c r="K163" s="51"/>
      <c r="L163" s="52"/>
      <c r="N163" s="60"/>
      <c r="O163" s="61"/>
      <c r="P163" s="62"/>
      <c r="U163" s="60"/>
      <c r="V163" s="61"/>
      <c r="W163" s="62"/>
      <c r="X163" s="9"/>
      <c r="AB163" s="60"/>
      <c r="AC163" s="61"/>
      <c r="AD163" s="62"/>
    </row>
    <row r="164" spans="2:48" x14ac:dyDescent="0.25">
      <c r="C164" s="68" t="s">
        <v>42</v>
      </c>
      <c r="D164" s="51"/>
      <c r="E164" s="51"/>
      <c r="F164" s="51"/>
      <c r="G164" s="51"/>
      <c r="H164" s="51"/>
      <c r="I164" s="51"/>
      <c r="J164" s="51"/>
      <c r="K164" s="51"/>
      <c r="L164" s="52"/>
      <c r="N164" s="11"/>
      <c r="O164" s="11"/>
      <c r="P164" s="11"/>
      <c r="U164" s="11"/>
      <c r="V164" s="11"/>
      <c r="W164" s="11"/>
      <c r="X164" s="9"/>
      <c r="AB164" s="11"/>
      <c r="AC164" s="11"/>
      <c r="AD164" s="11"/>
    </row>
    <row r="165" spans="2:48" x14ac:dyDescent="0.25">
      <c r="C165" s="147" t="s">
        <v>196</v>
      </c>
      <c r="D165" s="148"/>
      <c r="E165" s="148"/>
      <c r="F165" s="148"/>
      <c r="G165" s="148"/>
      <c r="H165" s="148"/>
      <c r="I165" s="148"/>
      <c r="J165" s="148"/>
      <c r="K165" s="148"/>
      <c r="L165" s="149"/>
      <c r="N165" s="60"/>
      <c r="O165" s="61"/>
      <c r="P165" s="62"/>
      <c r="U165" s="60"/>
      <c r="V165" s="61"/>
      <c r="W165" s="62"/>
      <c r="X165" s="9"/>
      <c r="AB165" s="60"/>
      <c r="AC165" s="61"/>
      <c r="AD165" s="62"/>
      <c r="AV165" t="s">
        <v>118</v>
      </c>
    </row>
    <row r="166" spans="2:48" x14ac:dyDescent="0.25">
      <c r="C166" s="8"/>
      <c r="W166" s="9"/>
    </row>
    <row r="167" spans="2:48" s="19" customFormat="1" x14ac:dyDescent="0.25">
      <c r="B167" s="65" t="s">
        <v>209</v>
      </c>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7"/>
      <c r="AE167" s="67"/>
      <c r="AF167" s="67"/>
      <c r="AG167" s="67"/>
      <c r="AH167" s="67"/>
      <c r="AI167" s="67"/>
      <c r="AJ167" s="67"/>
      <c r="AK167" s="67"/>
      <c r="AL167" s="67"/>
      <c r="AM167" s="67"/>
      <c r="AN167" s="67"/>
      <c r="AO167" s="67"/>
      <c r="AP167" s="67"/>
      <c r="AQ167" s="67"/>
      <c r="AR167"/>
    </row>
    <row r="168" spans="2:48" ht="5.0999999999999996" customHeight="1" x14ac:dyDescent="0.25">
      <c r="C168" s="8"/>
      <c r="W168" s="9"/>
    </row>
    <row r="169" spans="2:48" s="2" customFormat="1" ht="51.75" customHeight="1" x14ac:dyDescent="0.25">
      <c r="C169" s="53" t="s">
        <v>211</v>
      </c>
      <c r="D169" s="54"/>
      <c r="E169" s="54"/>
      <c r="F169" s="54"/>
      <c r="G169" s="54"/>
      <c r="H169" s="54"/>
      <c r="I169" s="54"/>
      <c r="J169" s="54"/>
      <c r="K169" s="54"/>
      <c r="L169" s="54"/>
      <c r="M169" s="54"/>
      <c r="N169" s="54"/>
      <c r="O169" s="54"/>
      <c r="P169" s="54"/>
      <c r="Q169" s="54"/>
      <c r="R169" s="54"/>
      <c r="S169" s="54"/>
      <c r="T169" s="54"/>
      <c r="U169" s="54"/>
      <c r="V169" s="54"/>
      <c r="W169" s="54"/>
      <c r="X169" s="54"/>
      <c r="Y169" s="54"/>
      <c r="Z169" s="54"/>
      <c r="AA169" s="54"/>
      <c r="AB169" s="54"/>
      <c r="AC169" s="54"/>
      <c r="AD169" s="54"/>
      <c r="AE169" s="54"/>
      <c r="AF169" s="54"/>
      <c r="AG169" s="54"/>
      <c r="AH169" s="54"/>
      <c r="AI169" s="54"/>
      <c r="AJ169" s="54"/>
      <c r="AK169" s="54"/>
      <c r="AL169" s="54"/>
      <c r="AM169" s="54"/>
      <c r="AN169" s="54"/>
      <c r="AO169" s="54"/>
      <c r="AP169" s="54"/>
      <c r="AQ169" s="54"/>
      <c r="AR169"/>
    </row>
    <row r="170" spans="2:48" ht="5.0999999999999996" customHeight="1" x14ac:dyDescent="0.25">
      <c r="C170" s="8"/>
      <c r="W170" s="9"/>
    </row>
    <row r="171" spans="2:48" x14ac:dyDescent="0.25">
      <c r="C171" s="49" t="s">
        <v>119</v>
      </c>
      <c r="D171" s="50"/>
      <c r="E171" s="50"/>
      <c r="F171" s="50"/>
      <c r="G171" s="50"/>
      <c r="H171" s="50"/>
      <c r="I171" s="50"/>
      <c r="J171" s="50"/>
      <c r="K171" s="50"/>
      <c r="L171" s="59"/>
      <c r="M171" s="7" t="s">
        <v>28</v>
      </c>
      <c r="N171" s="56"/>
      <c r="O171" s="63"/>
      <c r="P171" s="63"/>
      <c r="Q171" s="63"/>
      <c r="R171" s="63"/>
      <c r="S171" s="63"/>
      <c r="T171" s="63"/>
      <c r="U171" s="63"/>
      <c r="V171" s="63"/>
      <c r="W171" s="63"/>
      <c r="X171" s="63"/>
      <c r="Y171" s="63"/>
      <c r="Z171" s="63"/>
      <c r="AA171" s="63"/>
      <c r="AB171" s="64"/>
      <c r="AC171">
        <f>IF(ISBLANK(N171),0,IF(TRIM(N171)="",0,1))</f>
        <v>0</v>
      </c>
    </row>
    <row r="172" spans="2:48" x14ac:dyDescent="0.25">
      <c r="C172" s="49" t="s">
        <v>66</v>
      </c>
      <c r="D172" s="50"/>
      <c r="E172" s="50"/>
      <c r="F172" s="50"/>
      <c r="G172" s="50"/>
      <c r="H172" s="50"/>
      <c r="I172" s="50"/>
      <c r="J172" s="50"/>
      <c r="K172" s="50"/>
      <c r="L172" s="59"/>
      <c r="N172" s="150" t="s">
        <v>120</v>
      </c>
      <c r="O172" s="151"/>
      <c r="P172" s="151"/>
      <c r="Q172" s="151"/>
      <c r="R172" s="151"/>
      <c r="S172" s="151"/>
      <c r="T172" s="151"/>
      <c r="U172" s="151"/>
      <c r="V172" s="151"/>
      <c r="W172" s="151"/>
      <c r="X172" s="151"/>
      <c r="Y172" s="151"/>
      <c r="Z172" s="151"/>
      <c r="AA172" s="151"/>
      <c r="AB172" s="152"/>
    </row>
    <row r="173" spans="2:48" x14ac:dyDescent="0.25">
      <c r="C173" s="49" t="s">
        <v>67</v>
      </c>
      <c r="D173" s="50"/>
      <c r="E173" s="50"/>
      <c r="F173" s="50"/>
      <c r="G173" s="50"/>
      <c r="H173" s="50"/>
      <c r="I173" s="50"/>
      <c r="J173" s="50"/>
      <c r="K173" s="50"/>
      <c r="L173" s="59"/>
      <c r="N173" s="60"/>
      <c r="O173" s="62"/>
      <c r="W173" s="9"/>
    </row>
    <row r="174" spans="2:48" ht="5.0999999999999996" customHeight="1" x14ac:dyDescent="0.25">
      <c r="C174" s="8"/>
      <c r="W174" s="9"/>
    </row>
    <row r="175" spans="2:48" x14ac:dyDescent="0.25">
      <c r="C175" s="49" t="s">
        <v>124</v>
      </c>
      <c r="D175" s="50"/>
      <c r="E175" s="50"/>
      <c r="F175" s="50"/>
      <c r="G175" s="50"/>
      <c r="H175" s="50"/>
      <c r="I175" s="50"/>
      <c r="J175" s="50"/>
      <c r="K175" s="50"/>
      <c r="L175" s="59"/>
      <c r="M175" s="7" t="s">
        <v>28</v>
      </c>
      <c r="N175" s="56"/>
      <c r="O175" s="63"/>
      <c r="P175" s="63"/>
      <c r="Q175" s="63"/>
      <c r="R175" s="63"/>
      <c r="S175" s="63"/>
      <c r="T175" s="63"/>
      <c r="U175" s="63"/>
      <c r="V175" s="63"/>
      <c r="W175" s="63"/>
      <c r="X175" s="63"/>
      <c r="Y175" s="63"/>
      <c r="Z175" s="63"/>
      <c r="AA175" s="63"/>
      <c r="AB175" s="64"/>
      <c r="AC175">
        <f>IF(ISBLANK(N175),0,IF(TRIM(N175)="",0,1))</f>
        <v>0</v>
      </c>
    </row>
    <row r="176" spans="2:48" x14ac:dyDescent="0.25">
      <c r="C176" s="49" t="s">
        <v>66</v>
      </c>
      <c r="D176" s="50"/>
      <c r="E176" s="50"/>
      <c r="F176" s="50"/>
      <c r="G176" s="50"/>
      <c r="H176" s="50"/>
      <c r="I176" s="50"/>
      <c r="J176" s="50"/>
      <c r="K176" s="50"/>
      <c r="L176" s="59"/>
      <c r="N176" s="150" t="s">
        <v>212</v>
      </c>
      <c r="O176" s="151"/>
      <c r="P176" s="151"/>
      <c r="Q176" s="151"/>
      <c r="R176" s="151"/>
      <c r="S176" s="151"/>
      <c r="T176" s="151"/>
      <c r="U176" s="151"/>
      <c r="V176" s="151"/>
      <c r="W176" s="151"/>
      <c r="X176" s="151"/>
      <c r="Y176" s="151"/>
      <c r="Z176" s="151"/>
      <c r="AA176" s="151"/>
      <c r="AB176" s="152"/>
    </row>
    <row r="177" spans="3:28" x14ac:dyDescent="0.25">
      <c r="C177" s="49" t="s">
        <v>67</v>
      </c>
      <c r="D177" s="50"/>
      <c r="E177" s="50"/>
      <c r="F177" s="50"/>
      <c r="G177" s="50"/>
      <c r="H177" s="50"/>
      <c r="I177" s="50"/>
      <c r="J177" s="50"/>
      <c r="K177" s="50"/>
      <c r="L177" s="59"/>
      <c r="N177" s="60"/>
      <c r="O177" s="62"/>
      <c r="W177" s="9"/>
    </row>
    <row r="178" spans="3:28" ht="5.0999999999999996" customHeight="1" x14ac:dyDescent="0.25">
      <c r="C178" s="8"/>
    </row>
    <row r="179" spans="3:28" x14ac:dyDescent="0.25">
      <c r="C179" s="49" t="s">
        <v>125</v>
      </c>
      <c r="D179" s="50"/>
      <c r="E179" s="50"/>
      <c r="F179" s="50"/>
      <c r="G179" s="50"/>
      <c r="H179" s="50"/>
      <c r="I179" s="50"/>
      <c r="J179" s="50"/>
      <c r="K179" s="50"/>
      <c r="L179" s="59"/>
      <c r="N179" s="56"/>
      <c r="O179" s="63"/>
      <c r="P179" s="63"/>
      <c r="Q179" s="63"/>
      <c r="R179" s="63"/>
      <c r="S179" s="63"/>
      <c r="T179" s="63"/>
      <c r="U179" s="63"/>
      <c r="V179" s="63"/>
      <c r="W179" s="63"/>
      <c r="X179" s="63"/>
      <c r="Y179" s="63"/>
      <c r="Z179" s="63"/>
      <c r="AA179" s="63"/>
      <c r="AB179" s="64"/>
    </row>
    <row r="180" spans="3:28" x14ac:dyDescent="0.25">
      <c r="C180" s="49" t="s">
        <v>66</v>
      </c>
      <c r="D180" s="50"/>
      <c r="E180" s="50"/>
      <c r="F180" s="50"/>
      <c r="G180" s="50"/>
      <c r="H180" s="50"/>
      <c r="I180" s="50"/>
      <c r="J180" s="50"/>
      <c r="K180" s="50"/>
      <c r="L180" s="59"/>
      <c r="N180" s="56"/>
      <c r="O180" s="63"/>
      <c r="P180" s="63"/>
      <c r="Q180" s="63"/>
      <c r="R180" s="63"/>
      <c r="S180" s="63"/>
      <c r="T180" s="63"/>
      <c r="U180" s="63"/>
      <c r="V180" s="63"/>
      <c r="W180" s="63"/>
      <c r="X180" s="63"/>
      <c r="Y180" s="63"/>
      <c r="Z180" s="63"/>
      <c r="AA180" s="63"/>
      <c r="AB180" s="64"/>
    </row>
    <row r="181" spans="3:28" x14ac:dyDescent="0.25">
      <c r="C181" s="49" t="s">
        <v>67</v>
      </c>
      <c r="D181" s="50"/>
      <c r="E181" s="50"/>
      <c r="F181" s="50"/>
      <c r="G181" s="50"/>
      <c r="H181" s="50"/>
      <c r="I181" s="50"/>
      <c r="J181" s="50"/>
      <c r="K181" s="50"/>
      <c r="L181" s="59"/>
      <c r="N181" s="60"/>
      <c r="O181" s="62"/>
      <c r="W181" s="9"/>
    </row>
    <row r="182" spans="3:28" ht="5.0999999999999996" customHeight="1" x14ac:dyDescent="0.25">
      <c r="C182" s="8"/>
    </row>
    <row r="183" spans="3:28" x14ac:dyDescent="0.25">
      <c r="C183" s="49" t="s">
        <v>126</v>
      </c>
      <c r="D183" s="50"/>
      <c r="E183" s="50"/>
      <c r="F183" s="50"/>
      <c r="G183" s="50"/>
      <c r="H183" s="50"/>
      <c r="I183" s="50"/>
      <c r="J183" s="50"/>
      <c r="K183" s="50"/>
      <c r="L183" s="59"/>
      <c r="N183" s="56"/>
      <c r="O183" s="63"/>
      <c r="P183" s="63"/>
      <c r="Q183" s="63"/>
      <c r="R183" s="63"/>
      <c r="S183" s="63"/>
      <c r="T183" s="63"/>
      <c r="U183" s="63"/>
      <c r="V183" s="63"/>
      <c r="W183" s="63"/>
      <c r="X183" s="63"/>
      <c r="Y183" s="63"/>
      <c r="Z183" s="63"/>
      <c r="AA183" s="63"/>
      <c r="AB183" s="64"/>
    </row>
    <row r="184" spans="3:28" x14ac:dyDescent="0.25">
      <c r="C184" s="49" t="s">
        <v>66</v>
      </c>
      <c r="D184" s="50"/>
      <c r="E184" s="50"/>
      <c r="F184" s="50"/>
      <c r="G184" s="50"/>
      <c r="H184" s="50"/>
      <c r="I184" s="50"/>
      <c r="J184" s="50"/>
      <c r="K184" s="50"/>
      <c r="L184" s="59"/>
      <c r="N184" s="56"/>
      <c r="O184" s="63"/>
      <c r="P184" s="63"/>
      <c r="Q184" s="63"/>
      <c r="R184" s="63"/>
      <c r="S184" s="63"/>
      <c r="T184" s="63"/>
      <c r="U184" s="63"/>
      <c r="V184" s="63"/>
      <c r="W184" s="63"/>
      <c r="X184" s="63"/>
      <c r="Y184" s="63"/>
      <c r="Z184" s="63"/>
      <c r="AA184" s="63"/>
      <c r="AB184" s="64"/>
    </row>
    <row r="185" spans="3:28" x14ac:dyDescent="0.25">
      <c r="C185" s="49" t="s">
        <v>67</v>
      </c>
      <c r="D185" s="50"/>
      <c r="E185" s="50"/>
      <c r="F185" s="50"/>
      <c r="G185" s="50"/>
      <c r="H185" s="50"/>
      <c r="I185" s="50"/>
      <c r="J185" s="50"/>
      <c r="K185" s="50"/>
      <c r="L185" s="59"/>
      <c r="N185" s="60"/>
      <c r="O185" s="62"/>
      <c r="W185" s="9"/>
    </row>
    <row r="186" spans="3:28" ht="5.0999999999999996" customHeight="1" x14ac:dyDescent="0.25">
      <c r="C186" s="8"/>
    </row>
    <row r="187" spans="3:28" x14ac:dyDescent="0.25">
      <c r="C187" s="49" t="s">
        <v>127</v>
      </c>
      <c r="D187" s="50"/>
      <c r="E187" s="50"/>
      <c r="F187" s="50"/>
      <c r="G187" s="50"/>
      <c r="H187" s="50"/>
      <c r="I187" s="50"/>
      <c r="J187" s="50"/>
      <c r="K187" s="50"/>
      <c r="L187" s="59"/>
      <c r="N187" s="56"/>
      <c r="O187" s="63"/>
      <c r="P187" s="63"/>
      <c r="Q187" s="63"/>
      <c r="R187" s="63"/>
      <c r="S187" s="63"/>
      <c r="T187" s="63"/>
      <c r="U187" s="63"/>
      <c r="V187" s="63"/>
      <c r="W187" s="63"/>
      <c r="X187" s="63"/>
      <c r="Y187" s="63"/>
      <c r="Z187" s="63"/>
      <c r="AA187" s="63"/>
      <c r="AB187" s="64"/>
    </row>
    <row r="188" spans="3:28" x14ac:dyDescent="0.25">
      <c r="C188" s="49" t="s">
        <v>66</v>
      </c>
      <c r="D188" s="50"/>
      <c r="E188" s="50"/>
      <c r="F188" s="50"/>
      <c r="G188" s="50"/>
      <c r="H188" s="50"/>
      <c r="I188" s="50"/>
      <c r="J188" s="50"/>
      <c r="K188" s="50"/>
      <c r="L188" s="59"/>
      <c r="N188" s="56"/>
      <c r="O188" s="63"/>
      <c r="P188" s="63"/>
      <c r="Q188" s="63"/>
      <c r="R188" s="63"/>
      <c r="S188" s="63"/>
      <c r="T188" s="63"/>
      <c r="U188" s="63"/>
      <c r="V188" s="63"/>
      <c r="W188" s="63"/>
      <c r="X188" s="63"/>
      <c r="Y188" s="63"/>
      <c r="Z188" s="63"/>
      <c r="AA188" s="63"/>
      <c r="AB188" s="64"/>
    </row>
    <row r="189" spans="3:28" x14ac:dyDescent="0.25">
      <c r="C189" s="49" t="s">
        <v>67</v>
      </c>
      <c r="D189" s="50"/>
      <c r="E189" s="50"/>
      <c r="F189" s="50"/>
      <c r="G189" s="50"/>
      <c r="H189" s="50"/>
      <c r="I189" s="50"/>
      <c r="J189" s="50"/>
      <c r="K189" s="50"/>
      <c r="L189" s="59"/>
      <c r="N189" s="60"/>
      <c r="O189" s="62"/>
      <c r="W189" s="9"/>
    </row>
    <row r="190" spans="3:28" ht="5.0999999999999996" customHeight="1" x14ac:dyDescent="0.25">
      <c r="C190" s="8"/>
    </row>
    <row r="191" spans="3:28" x14ac:dyDescent="0.25">
      <c r="C191" s="49" t="s">
        <v>128</v>
      </c>
      <c r="D191" s="50"/>
      <c r="E191" s="50"/>
      <c r="F191" s="50"/>
      <c r="G191" s="50"/>
      <c r="H191" s="50"/>
      <c r="I191" s="50"/>
      <c r="J191" s="50"/>
      <c r="K191" s="50"/>
      <c r="L191" s="59"/>
      <c r="N191" s="56"/>
      <c r="O191" s="63"/>
      <c r="P191" s="63"/>
      <c r="Q191" s="63"/>
      <c r="R191" s="63"/>
      <c r="S191" s="63"/>
      <c r="T191" s="63"/>
      <c r="U191" s="63"/>
      <c r="V191" s="63"/>
      <c r="W191" s="63"/>
      <c r="X191" s="63"/>
      <c r="Y191" s="63"/>
      <c r="Z191" s="63"/>
      <c r="AA191" s="63"/>
      <c r="AB191" s="64"/>
    </row>
    <row r="192" spans="3:28" x14ac:dyDescent="0.25">
      <c r="C192" s="49" t="s">
        <v>66</v>
      </c>
      <c r="D192" s="50"/>
      <c r="E192" s="50"/>
      <c r="F192" s="50"/>
      <c r="G192" s="50"/>
      <c r="H192" s="50"/>
      <c r="I192" s="50"/>
      <c r="J192" s="50"/>
      <c r="K192" s="50"/>
      <c r="L192" s="59"/>
      <c r="N192" s="56"/>
      <c r="O192" s="63"/>
      <c r="P192" s="63"/>
      <c r="Q192" s="63"/>
      <c r="R192" s="63"/>
      <c r="S192" s="63"/>
      <c r="T192" s="63"/>
      <c r="U192" s="63"/>
      <c r="V192" s="63"/>
      <c r="W192" s="63"/>
      <c r="X192" s="63"/>
      <c r="Y192" s="63"/>
      <c r="Z192" s="63"/>
      <c r="AA192" s="63"/>
      <c r="AB192" s="64"/>
    </row>
    <row r="193" spans="3:28" x14ac:dyDescent="0.25">
      <c r="C193" s="49" t="s">
        <v>67</v>
      </c>
      <c r="D193" s="50"/>
      <c r="E193" s="50"/>
      <c r="F193" s="50"/>
      <c r="G193" s="50"/>
      <c r="H193" s="50"/>
      <c r="I193" s="50"/>
      <c r="J193" s="50"/>
      <c r="K193" s="50"/>
      <c r="L193" s="59"/>
      <c r="N193" s="60"/>
      <c r="O193" s="62"/>
      <c r="W193" s="9"/>
    </row>
    <row r="194" spans="3:28" ht="5.0999999999999996" customHeight="1" x14ac:dyDescent="0.25">
      <c r="C194" s="8"/>
    </row>
    <row r="195" spans="3:28" x14ac:dyDescent="0.25">
      <c r="C195" s="49" t="s">
        <v>129</v>
      </c>
      <c r="D195" s="50"/>
      <c r="E195" s="50"/>
      <c r="F195" s="50"/>
      <c r="G195" s="50"/>
      <c r="H195" s="50"/>
      <c r="I195" s="50"/>
      <c r="J195" s="50"/>
      <c r="K195" s="50"/>
      <c r="L195" s="59"/>
      <c r="N195" s="56"/>
      <c r="O195" s="63"/>
      <c r="P195" s="63"/>
      <c r="Q195" s="63"/>
      <c r="R195" s="63"/>
      <c r="S195" s="63"/>
      <c r="T195" s="63"/>
      <c r="U195" s="63"/>
      <c r="V195" s="63"/>
      <c r="W195" s="63"/>
      <c r="X195" s="63"/>
      <c r="Y195" s="63"/>
      <c r="Z195" s="63"/>
      <c r="AA195" s="63"/>
      <c r="AB195" s="64"/>
    </row>
    <row r="196" spans="3:28" x14ac:dyDescent="0.25">
      <c r="C196" s="49" t="s">
        <v>66</v>
      </c>
      <c r="D196" s="50"/>
      <c r="E196" s="50"/>
      <c r="F196" s="50"/>
      <c r="G196" s="50"/>
      <c r="H196" s="50"/>
      <c r="I196" s="50"/>
      <c r="J196" s="50"/>
      <c r="K196" s="50"/>
      <c r="L196" s="59"/>
      <c r="N196" s="56"/>
      <c r="O196" s="63"/>
      <c r="P196" s="63"/>
      <c r="Q196" s="63"/>
      <c r="R196" s="63"/>
      <c r="S196" s="63"/>
      <c r="T196" s="63"/>
      <c r="U196" s="63"/>
      <c r="V196" s="63"/>
      <c r="W196" s="63"/>
      <c r="X196" s="63"/>
      <c r="Y196" s="63"/>
      <c r="Z196" s="63"/>
      <c r="AA196" s="63"/>
      <c r="AB196" s="64"/>
    </row>
    <row r="197" spans="3:28" x14ac:dyDescent="0.25">
      <c r="C197" s="49" t="s">
        <v>67</v>
      </c>
      <c r="D197" s="50"/>
      <c r="E197" s="50"/>
      <c r="F197" s="50"/>
      <c r="G197" s="50"/>
      <c r="H197" s="50"/>
      <c r="I197" s="50"/>
      <c r="J197" s="50"/>
      <c r="K197" s="50"/>
      <c r="L197" s="59"/>
      <c r="N197" s="60"/>
      <c r="O197" s="62"/>
      <c r="W197" s="9"/>
    </row>
    <row r="198" spans="3:28" ht="5.0999999999999996" customHeight="1" x14ac:dyDescent="0.25">
      <c r="C198" s="8"/>
      <c r="W198" s="9"/>
    </row>
    <row r="199" spans="3:28" x14ac:dyDescent="0.25">
      <c r="C199" s="49" t="s">
        <v>130</v>
      </c>
      <c r="D199" s="50"/>
      <c r="E199" s="50"/>
      <c r="F199" s="50"/>
      <c r="G199" s="50"/>
      <c r="H199" s="50"/>
      <c r="I199" s="50"/>
      <c r="J199" s="50"/>
      <c r="K199" s="50"/>
      <c r="L199" s="59"/>
      <c r="N199" s="56"/>
      <c r="O199" s="63"/>
      <c r="P199" s="63"/>
      <c r="Q199" s="63"/>
      <c r="R199" s="63"/>
      <c r="S199" s="63"/>
      <c r="T199" s="63"/>
      <c r="U199" s="63"/>
      <c r="V199" s="63"/>
      <c r="W199" s="63"/>
      <c r="X199" s="63"/>
      <c r="Y199" s="63"/>
      <c r="Z199" s="63"/>
      <c r="AA199" s="63"/>
      <c r="AB199" s="64"/>
    </row>
    <row r="200" spans="3:28" x14ac:dyDescent="0.25">
      <c r="C200" s="49" t="s">
        <v>66</v>
      </c>
      <c r="D200" s="50"/>
      <c r="E200" s="50"/>
      <c r="F200" s="50"/>
      <c r="G200" s="50"/>
      <c r="H200" s="50"/>
      <c r="I200" s="50"/>
      <c r="J200" s="50"/>
      <c r="K200" s="50"/>
      <c r="L200" s="59"/>
      <c r="N200" s="56"/>
      <c r="O200" s="63"/>
      <c r="P200" s="63"/>
      <c r="Q200" s="63"/>
      <c r="R200" s="63"/>
      <c r="S200" s="63"/>
      <c r="T200" s="63"/>
      <c r="U200" s="63"/>
      <c r="V200" s="63"/>
      <c r="W200" s="63"/>
      <c r="X200" s="63"/>
      <c r="Y200" s="63"/>
      <c r="Z200" s="63"/>
      <c r="AA200" s="63"/>
      <c r="AB200" s="64"/>
    </row>
    <row r="201" spans="3:28" x14ac:dyDescent="0.25">
      <c r="C201" s="49" t="s">
        <v>67</v>
      </c>
      <c r="D201" s="50"/>
      <c r="E201" s="50"/>
      <c r="F201" s="50"/>
      <c r="G201" s="50"/>
      <c r="H201" s="50"/>
      <c r="I201" s="50"/>
      <c r="J201" s="50"/>
      <c r="K201" s="50"/>
      <c r="L201" s="59"/>
      <c r="N201" s="60"/>
      <c r="O201" s="62"/>
      <c r="W201" s="9"/>
    </row>
    <row r="202" spans="3:28" ht="5.0999999999999996" customHeight="1" x14ac:dyDescent="0.25">
      <c r="C202" s="8"/>
    </row>
    <row r="203" spans="3:28" x14ac:dyDescent="0.25">
      <c r="C203" s="49" t="s">
        <v>131</v>
      </c>
      <c r="D203" s="50"/>
      <c r="E203" s="50"/>
      <c r="F203" s="50"/>
      <c r="G203" s="50"/>
      <c r="H203" s="50"/>
      <c r="I203" s="50"/>
      <c r="J203" s="50"/>
      <c r="K203" s="50"/>
      <c r="L203" s="59"/>
      <c r="N203" s="56"/>
      <c r="O203" s="63"/>
      <c r="P203" s="63"/>
      <c r="Q203" s="63"/>
      <c r="R203" s="63"/>
      <c r="S203" s="63"/>
      <c r="T203" s="63"/>
      <c r="U203" s="63"/>
      <c r="V203" s="63"/>
      <c r="W203" s="63"/>
      <c r="X203" s="63"/>
      <c r="Y203" s="63"/>
      <c r="Z203" s="63"/>
      <c r="AA203" s="63"/>
      <c r="AB203" s="64"/>
    </row>
    <row r="204" spans="3:28" x14ac:dyDescent="0.25">
      <c r="C204" s="49" t="s">
        <v>66</v>
      </c>
      <c r="D204" s="50"/>
      <c r="E204" s="50"/>
      <c r="F204" s="50"/>
      <c r="G204" s="50"/>
      <c r="H204" s="50"/>
      <c r="I204" s="50"/>
      <c r="J204" s="50"/>
      <c r="K204" s="50"/>
      <c r="L204" s="59"/>
      <c r="N204" s="56"/>
      <c r="O204" s="63"/>
      <c r="P204" s="63"/>
      <c r="Q204" s="63"/>
      <c r="R204" s="63"/>
      <c r="S204" s="63"/>
      <c r="T204" s="63"/>
      <c r="U204" s="63"/>
      <c r="V204" s="63"/>
      <c r="W204" s="63"/>
      <c r="X204" s="63"/>
      <c r="Y204" s="63"/>
      <c r="Z204" s="63"/>
      <c r="AA204" s="63"/>
      <c r="AB204" s="64"/>
    </row>
    <row r="205" spans="3:28" x14ac:dyDescent="0.25">
      <c r="C205" s="49" t="s">
        <v>67</v>
      </c>
      <c r="D205" s="50"/>
      <c r="E205" s="50"/>
      <c r="F205" s="50"/>
      <c r="G205" s="50"/>
      <c r="H205" s="50"/>
      <c r="I205" s="50"/>
      <c r="J205" s="50"/>
      <c r="K205" s="50"/>
      <c r="L205" s="59"/>
      <c r="N205" s="60"/>
      <c r="O205" s="62"/>
      <c r="W205" s="9"/>
    </row>
    <row r="206" spans="3:28" ht="5.0999999999999996" customHeight="1" x14ac:dyDescent="0.25">
      <c r="C206" s="8"/>
    </row>
    <row r="207" spans="3:28" x14ac:dyDescent="0.25">
      <c r="C207" s="49" t="s">
        <v>132</v>
      </c>
      <c r="D207" s="50"/>
      <c r="E207" s="50"/>
      <c r="F207" s="50"/>
      <c r="G207" s="50"/>
      <c r="H207" s="50"/>
      <c r="I207" s="50"/>
      <c r="J207" s="50"/>
      <c r="K207" s="50"/>
      <c r="L207" s="59"/>
      <c r="N207" s="56"/>
      <c r="O207" s="63"/>
      <c r="P207" s="63"/>
      <c r="Q207" s="63"/>
      <c r="R207" s="63"/>
      <c r="S207" s="63"/>
      <c r="T207" s="63"/>
      <c r="U207" s="63"/>
      <c r="V207" s="63"/>
      <c r="W207" s="63"/>
      <c r="X207" s="63"/>
      <c r="Y207" s="63"/>
      <c r="Z207" s="63"/>
      <c r="AA207" s="63"/>
      <c r="AB207" s="64"/>
    </row>
    <row r="208" spans="3:28" x14ac:dyDescent="0.25">
      <c r="C208" s="49" t="s">
        <v>66</v>
      </c>
      <c r="D208" s="50"/>
      <c r="E208" s="50"/>
      <c r="F208" s="50"/>
      <c r="G208" s="50"/>
      <c r="H208" s="50"/>
      <c r="I208" s="50"/>
      <c r="J208" s="50"/>
      <c r="K208" s="50"/>
      <c r="L208" s="59"/>
      <c r="N208" s="56"/>
      <c r="O208" s="63"/>
      <c r="P208" s="63"/>
      <c r="Q208" s="63"/>
      <c r="R208" s="63"/>
      <c r="S208" s="63"/>
      <c r="T208" s="63"/>
      <c r="U208" s="63"/>
      <c r="V208" s="63"/>
      <c r="W208" s="63"/>
      <c r="X208" s="63"/>
      <c r="Y208" s="63"/>
      <c r="Z208" s="63"/>
      <c r="AA208" s="63"/>
      <c r="AB208" s="64"/>
    </row>
    <row r="209" spans="3:43" x14ac:dyDescent="0.25">
      <c r="C209" s="49" t="s">
        <v>67</v>
      </c>
      <c r="D209" s="50"/>
      <c r="E209" s="50"/>
      <c r="F209" s="50"/>
      <c r="G209" s="50"/>
      <c r="H209" s="50"/>
      <c r="I209" s="50"/>
      <c r="J209" s="50"/>
      <c r="K209" s="50"/>
      <c r="L209" s="59"/>
      <c r="N209" s="60"/>
      <c r="O209" s="62"/>
      <c r="W209" s="9"/>
    </row>
    <row r="210" spans="3:43" ht="5.0999999999999996" customHeight="1" x14ac:dyDescent="0.25">
      <c r="C210" s="8"/>
    </row>
    <row r="211" spans="3:43" x14ac:dyDescent="0.25">
      <c r="C211" s="49" t="s">
        <v>133</v>
      </c>
      <c r="D211" s="50"/>
      <c r="E211" s="50"/>
      <c r="F211" s="50"/>
      <c r="G211" s="50"/>
      <c r="H211" s="50"/>
      <c r="I211" s="50"/>
      <c r="J211" s="50"/>
      <c r="K211" s="50"/>
      <c r="L211" s="59"/>
      <c r="N211" s="56"/>
      <c r="O211" s="63"/>
      <c r="P211" s="63"/>
      <c r="Q211" s="63"/>
      <c r="R211" s="63"/>
      <c r="S211" s="63"/>
      <c r="T211" s="63"/>
      <c r="U211" s="63"/>
      <c r="V211" s="63"/>
      <c r="W211" s="63"/>
      <c r="X211" s="63"/>
      <c r="Y211" s="63"/>
      <c r="Z211" s="63"/>
      <c r="AA211" s="63"/>
      <c r="AB211" s="64"/>
    </row>
    <row r="212" spans="3:43" x14ac:dyDescent="0.25">
      <c r="C212" s="49" t="s">
        <v>66</v>
      </c>
      <c r="D212" s="50"/>
      <c r="E212" s="50"/>
      <c r="F212" s="50"/>
      <c r="G212" s="50"/>
      <c r="H212" s="50"/>
      <c r="I212" s="50"/>
      <c r="J212" s="50"/>
      <c r="K212" s="50"/>
      <c r="L212" s="59"/>
      <c r="N212" s="56"/>
      <c r="O212" s="63"/>
      <c r="P212" s="63"/>
      <c r="Q212" s="63"/>
      <c r="R212" s="63"/>
      <c r="S212" s="63"/>
      <c r="T212" s="63"/>
      <c r="U212" s="63"/>
      <c r="V212" s="63"/>
      <c r="W212" s="63"/>
      <c r="X212" s="63"/>
      <c r="Y212" s="63"/>
      <c r="Z212" s="63"/>
      <c r="AA212" s="63"/>
      <c r="AB212" s="64"/>
    </row>
    <row r="213" spans="3:43" x14ac:dyDescent="0.25">
      <c r="C213" s="49" t="s">
        <v>67</v>
      </c>
      <c r="D213" s="50"/>
      <c r="E213" s="50"/>
      <c r="F213" s="50"/>
      <c r="G213" s="50"/>
      <c r="H213" s="50"/>
      <c r="I213" s="50"/>
      <c r="J213" s="50"/>
      <c r="K213" s="50"/>
      <c r="L213" s="59"/>
      <c r="N213" s="60"/>
      <c r="O213" s="62"/>
      <c r="W213" s="9"/>
    </row>
    <row r="214" spans="3:43" ht="5.0999999999999996" customHeight="1" x14ac:dyDescent="0.25">
      <c r="C214" s="8"/>
    </row>
    <row r="215" spans="3:43" x14ac:dyDescent="0.25">
      <c r="C215" s="49" t="s">
        <v>134</v>
      </c>
      <c r="D215" s="50"/>
      <c r="E215" s="50"/>
      <c r="F215" s="50"/>
      <c r="G215" s="50"/>
      <c r="H215" s="50"/>
      <c r="I215" s="50"/>
      <c r="J215" s="50"/>
      <c r="K215" s="50"/>
      <c r="L215" s="59"/>
      <c r="N215" s="56"/>
      <c r="O215" s="63"/>
      <c r="P215" s="63"/>
      <c r="Q215" s="63"/>
      <c r="R215" s="63"/>
      <c r="S215" s="63"/>
      <c r="T215" s="63"/>
      <c r="U215" s="63"/>
      <c r="V215" s="63"/>
      <c r="W215" s="63"/>
      <c r="X215" s="63"/>
      <c r="Y215" s="63"/>
      <c r="Z215" s="63"/>
      <c r="AA215" s="63"/>
      <c r="AB215" s="64"/>
    </row>
    <row r="216" spans="3:43" x14ac:dyDescent="0.25">
      <c r="C216" s="49" t="s">
        <v>66</v>
      </c>
      <c r="D216" s="50"/>
      <c r="E216" s="50"/>
      <c r="F216" s="50"/>
      <c r="G216" s="50"/>
      <c r="H216" s="50"/>
      <c r="I216" s="50"/>
      <c r="J216" s="50"/>
      <c r="K216" s="50"/>
      <c r="L216" s="59"/>
      <c r="N216" s="56"/>
      <c r="O216" s="63"/>
      <c r="P216" s="63"/>
      <c r="Q216" s="63"/>
      <c r="R216" s="63"/>
      <c r="S216" s="63"/>
      <c r="T216" s="63"/>
      <c r="U216" s="63"/>
      <c r="V216" s="63"/>
      <c r="W216" s="63"/>
      <c r="X216" s="63"/>
      <c r="Y216" s="63"/>
      <c r="Z216" s="63"/>
      <c r="AA216" s="63"/>
      <c r="AB216" s="64"/>
    </row>
    <row r="217" spans="3:43" x14ac:dyDescent="0.25">
      <c r="C217" s="49" t="s">
        <v>67</v>
      </c>
      <c r="D217" s="50"/>
      <c r="E217" s="50"/>
      <c r="F217" s="50"/>
      <c r="G217" s="50"/>
      <c r="H217" s="50"/>
      <c r="I217" s="50"/>
      <c r="J217" s="50"/>
      <c r="K217" s="50"/>
      <c r="L217" s="59"/>
      <c r="N217" s="60"/>
      <c r="O217" s="62"/>
      <c r="W217" s="9"/>
    </row>
    <row r="218" spans="3:43" x14ac:dyDescent="0.25"/>
    <row r="219" spans="3:43" s="2" customFormat="1" ht="24.95" customHeight="1" x14ac:dyDescent="0.25">
      <c r="C219" s="80" t="str">
        <f>CONCATENATE("Centro 1 ",I86)</f>
        <v xml:space="preserve">Centro 1 </v>
      </c>
      <c r="D219" s="81"/>
      <c r="E219" s="81"/>
      <c r="F219" s="81"/>
      <c r="G219" s="81"/>
      <c r="H219" s="81"/>
      <c r="I219" s="81"/>
      <c r="J219" s="81"/>
      <c r="K219" s="81"/>
      <c r="L219" s="82"/>
      <c r="N219" s="83" t="s">
        <v>82</v>
      </c>
      <c r="O219" s="84"/>
      <c r="P219" s="84"/>
      <c r="Q219" s="85"/>
      <c r="S219" s="158" t="s">
        <v>68</v>
      </c>
      <c r="T219" s="159"/>
      <c r="U219" s="159"/>
      <c r="V219" s="159"/>
      <c r="W219" s="159"/>
      <c r="X219" s="159"/>
      <c r="Y219" s="159"/>
      <c r="Z219" s="159"/>
      <c r="AA219" s="159"/>
      <c r="AB219" s="159"/>
      <c r="AC219" s="159"/>
      <c r="AD219" s="159"/>
      <c r="AE219" s="159"/>
      <c r="AF219" s="159"/>
      <c r="AG219" s="159"/>
      <c r="AH219" s="159"/>
      <c r="AI219" s="159"/>
      <c r="AJ219" s="159"/>
      <c r="AK219" s="159"/>
      <c r="AL219" s="159"/>
      <c r="AM219" s="159"/>
      <c r="AN219" s="159"/>
      <c r="AO219" s="159"/>
      <c r="AP219" s="159"/>
      <c r="AQ219" s="160"/>
    </row>
    <row r="220" spans="3:43" ht="5.0999999999999996" customHeight="1" x14ac:dyDescent="0.25">
      <c r="N220" s="11"/>
      <c r="O220" s="11"/>
      <c r="P220" s="11"/>
      <c r="Q220" s="11"/>
    </row>
    <row r="221" spans="3:43" x14ac:dyDescent="0.25">
      <c r="C221" s="49" t="str">
        <f>IF($N$171="","",$N$171)</f>
        <v/>
      </c>
      <c r="D221" s="50"/>
      <c r="E221" s="50"/>
      <c r="F221" s="50"/>
      <c r="G221" s="50"/>
      <c r="H221" s="50"/>
      <c r="I221" s="50"/>
      <c r="J221" s="50"/>
      <c r="K221" s="50"/>
      <c r="L221" s="59"/>
      <c r="N221" s="60"/>
      <c r="O221" s="61"/>
      <c r="P221" s="61"/>
      <c r="Q221" s="62"/>
      <c r="S221" s="56"/>
      <c r="T221" s="57"/>
      <c r="U221" s="57"/>
      <c r="V221" s="57"/>
      <c r="W221" s="57"/>
      <c r="X221" s="57"/>
      <c r="Y221" s="57"/>
      <c r="Z221" s="57"/>
      <c r="AA221" s="57"/>
      <c r="AB221" s="57"/>
      <c r="AC221" s="57"/>
      <c r="AD221" s="57"/>
      <c r="AE221" s="57"/>
      <c r="AF221" s="57"/>
      <c r="AG221" s="57"/>
      <c r="AH221" s="57"/>
      <c r="AI221" s="57"/>
      <c r="AJ221" s="57"/>
      <c r="AK221" s="57"/>
      <c r="AL221" s="57"/>
      <c r="AM221" s="57"/>
      <c r="AN221" s="57"/>
      <c r="AO221" s="57"/>
      <c r="AP221" s="57"/>
      <c r="AQ221" s="58"/>
    </row>
    <row r="222" spans="3:43" x14ac:dyDescent="0.25">
      <c r="C222" s="49" t="str">
        <f>IF($N$175="","",$N$175)</f>
        <v/>
      </c>
      <c r="D222" s="50"/>
      <c r="E222" s="50"/>
      <c r="F222" s="50"/>
      <c r="G222" s="50"/>
      <c r="H222" s="50"/>
      <c r="I222" s="50"/>
      <c r="J222" s="50"/>
      <c r="K222" s="50"/>
      <c r="L222" s="59"/>
      <c r="N222" s="60"/>
      <c r="O222" s="61"/>
      <c r="P222" s="61"/>
      <c r="Q222" s="62"/>
      <c r="S222" s="56"/>
      <c r="T222" s="57"/>
      <c r="U222" s="57"/>
      <c r="V222" s="57"/>
      <c r="W222" s="57"/>
      <c r="X222" s="57"/>
      <c r="Y222" s="57"/>
      <c r="Z222" s="57"/>
      <c r="AA222" s="57"/>
      <c r="AB222" s="57"/>
      <c r="AC222" s="57"/>
      <c r="AD222" s="57"/>
      <c r="AE222" s="57"/>
      <c r="AF222" s="57"/>
      <c r="AG222" s="57"/>
      <c r="AH222" s="57"/>
      <c r="AI222" s="57"/>
      <c r="AJ222" s="57"/>
      <c r="AK222" s="57"/>
      <c r="AL222" s="57"/>
      <c r="AM222" s="57"/>
      <c r="AN222" s="57"/>
      <c r="AO222" s="57"/>
      <c r="AP222" s="57"/>
      <c r="AQ222" s="58"/>
    </row>
    <row r="223" spans="3:43" x14ac:dyDescent="0.25">
      <c r="C223" s="49" t="str">
        <f>IF($N$179="","",$N$179)</f>
        <v/>
      </c>
      <c r="D223" s="50"/>
      <c r="E223" s="50"/>
      <c r="F223" s="50"/>
      <c r="G223" s="50"/>
      <c r="H223" s="50"/>
      <c r="I223" s="50"/>
      <c r="J223" s="50"/>
      <c r="K223" s="50"/>
      <c r="L223" s="59"/>
      <c r="N223" s="60"/>
      <c r="O223" s="61"/>
      <c r="P223" s="61"/>
      <c r="Q223" s="62"/>
      <c r="S223" s="56"/>
      <c r="T223" s="57"/>
      <c r="U223" s="57"/>
      <c r="V223" s="57"/>
      <c r="W223" s="57"/>
      <c r="X223" s="57"/>
      <c r="Y223" s="57"/>
      <c r="Z223" s="57"/>
      <c r="AA223" s="57"/>
      <c r="AB223" s="57"/>
      <c r="AC223" s="57"/>
      <c r="AD223" s="57"/>
      <c r="AE223" s="57"/>
      <c r="AF223" s="57"/>
      <c r="AG223" s="57"/>
      <c r="AH223" s="57"/>
      <c r="AI223" s="57"/>
      <c r="AJ223" s="57"/>
      <c r="AK223" s="57"/>
      <c r="AL223" s="57"/>
      <c r="AM223" s="57"/>
      <c r="AN223" s="57"/>
      <c r="AO223" s="57"/>
      <c r="AP223" s="57"/>
      <c r="AQ223" s="58"/>
    </row>
    <row r="224" spans="3:43" x14ac:dyDescent="0.25">
      <c r="C224" s="49" t="str">
        <f>IF($N$183="","",$N$183)</f>
        <v/>
      </c>
      <c r="D224" s="50"/>
      <c r="E224" s="50"/>
      <c r="F224" s="50"/>
      <c r="G224" s="50"/>
      <c r="H224" s="50"/>
      <c r="I224" s="50"/>
      <c r="J224" s="50"/>
      <c r="K224" s="50"/>
      <c r="L224" s="59"/>
      <c r="N224" s="60"/>
      <c r="O224" s="61"/>
      <c r="P224" s="61"/>
      <c r="Q224" s="62"/>
      <c r="S224" s="56"/>
      <c r="T224" s="57"/>
      <c r="U224" s="57"/>
      <c r="V224" s="57"/>
      <c r="W224" s="57"/>
      <c r="X224" s="57"/>
      <c r="Y224" s="57"/>
      <c r="Z224" s="57"/>
      <c r="AA224" s="57"/>
      <c r="AB224" s="57"/>
      <c r="AC224" s="57"/>
      <c r="AD224" s="57"/>
      <c r="AE224" s="57"/>
      <c r="AF224" s="57"/>
      <c r="AG224" s="57"/>
      <c r="AH224" s="57"/>
      <c r="AI224" s="57"/>
      <c r="AJ224" s="57"/>
      <c r="AK224" s="57"/>
      <c r="AL224" s="57"/>
      <c r="AM224" s="57"/>
      <c r="AN224" s="57"/>
      <c r="AO224" s="57"/>
      <c r="AP224" s="57"/>
      <c r="AQ224" s="58"/>
    </row>
    <row r="225" spans="3:43" x14ac:dyDescent="0.25">
      <c r="C225" s="49" t="str">
        <f>IF($N$187="","",$N$187)</f>
        <v/>
      </c>
      <c r="D225" s="50"/>
      <c r="E225" s="50"/>
      <c r="F225" s="50"/>
      <c r="G225" s="50"/>
      <c r="H225" s="50"/>
      <c r="I225" s="50"/>
      <c r="J225" s="50"/>
      <c r="K225" s="50"/>
      <c r="L225" s="59"/>
      <c r="N225" s="60"/>
      <c r="O225" s="61"/>
      <c r="P225" s="61"/>
      <c r="Q225" s="62"/>
      <c r="S225" s="56"/>
      <c r="T225" s="57"/>
      <c r="U225" s="57"/>
      <c r="V225" s="57"/>
      <c r="W225" s="57"/>
      <c r="X225" s="57"/>
      <c r="Y225" s="57"/>
      <c r="Z225" s="57"/>
      <c r="AA225" s="57"/>
      <c r="AB225" s="57"/>
      <c r="AC225" s="57"/>
      <c r="AD225" s="57"/>
      <c r="AE225" s="57"/>
      <c r="AF225" s="57"/>
      <c r="AG225" s="57"/>
      <c r="AH225" s="57"/>
      <c r="AI225" s="57"/>
      <c r="AJ225" s="57"/>
      <c r="AK225" s="57"/>
      <c r="AL225" s="57"/>
      <c r="AM225" s="57"/>
      <c r="AN225" s="57"/>
      <c r="AO225" s="57"/>
      <c r="AP225" s="57"/>
      <c r="AQ225" s="58"/>
    </row>
    <row r="226" spans="3:43" x14ac:dyDescent="0.25">
      <c r="C226" s="49" t="str">
        <f>IF($N$191="","",$N$191)</f>
        <v/>
      </c>
      <c r="D226" s="50"/>
      <c r="E226" s="50"/>
      <c r="F226" s="50"/>
      <c r="G226" s="50"/>
      <c r="H226" s="50"/>
      <c r="I226" s="50"/>
      <c r="J226" s="50"/>
      <c r="K226" s="50"/>
      <c r="L226" s="59"/>
      <c r="N226" s="60"/>
      <c r="O226" s="61"/>
      <c r="P226" s="61"/>
      <c r="Q226" s="62"/>
      <c r="S226" s="56"/>
      <c r="T226" s="57"/>
      <c r="U226" s="57"/>
      <c r="V226" s="57"/>
      <c r="W226" s="57"/>
      <c r="X226" s="57"/>
      <c r="Y226" s="57"/>
      <c r="Z226" s="57"/>
      <c r="AA226" s="57"/>
      <c r="AB226" s="57"/>
      <c r="AC226" s="57"/>
      <c r="AD226" s="57"/>
      <c r="AE226" s="57"/>
      <c r="AF226" s="57"/>
      <c r="AG226" s="57"/>
      <c r="AH226" s="57"/>
      <c r="AI226" s="57"/>
      <c r="AJ226" s="57"/>
      <c r="AK226" s="57"/>
      <c r="AL226" s="57"/>
      <c r="AM226" s="57"/>
      <c r="AN226" s="57"/>
      <c r="AO226" s="57"/>
      <c r="AP226" s="57"/>
      <c r="AQ226" s="58"/>
    </row>
    <row r="227" spans="3:43" x14ac:dyDescent="0.25">
      <c r="C227" s="49" t="str">
        <f>IF($N$195="","",$N$195)</f>
        <v/>
      </c>
      <c r="D227" s="50"/>
      <c r="E227" s="50"/>
      <c r="F227" s="50"/>
      <c r="G227" s="50"/>
      <c r="H227" s="50"/>
      <c r="I227" s="50"/>
      <c r="J227" s="50"/>
      <c r="K227" s="50"/>
      <c r="L227" s="59"/>
      <c r="N227" s="60"/>
      <c r="O227" s="61"/>
      <c r="P227" s="61"/>
      <c r="Q227" s="62"/>
      <c r="S227" s="56"/>
      <c r="T227" s="57"/>
      <c r="U227" s="57"/>
      <c r="V227" s="57"/>
      <c r="W227" s="57"/>
      <c r="X227" s="57"/>
      <c r="Y227" s="57"/>
      <c r="Z227" s="57"/>
      <c r="AA227" s="57"/>
      <c r="AB227" s="57"/>
      <c r="AC227" s="57"/>
      <c r="AD227" s="57"/>
      <c r="AE227" s="57"/>
      <c r="AF227" s="57"/>
      <c r="AG227" s="57"/>
      <c r="AH227" s="57"/>
      <c r="AI227" s="57"/>
      <c r="AJ227" s="57"/>
      <c r="AK227" s="57"/>
      <c r="AL227" s="57"/>
      <c r="AM227" s="57"/>
      <c r="AN227" s="57"/>
      <c r="AO227" s="57"/>
      <c r="AP227" s="57"/>
      <c r="AQ227" s="58"/>
    </row>
    <row r="228" spans="3:43" x14ac:dyDescent="0.25">
      <c r="C228" s="49" t="str">
        <f>IF($N$199="","",$N$199)</f>
        <v/>
      </c>
      <c r="D228" s="50"/>
      <c r="E228" s="50"/>
      <c r="F228" s="50"/>
      <c r="G228" s="50"/>
      <c r="H228" s="50"/>
      <c r="I228" s="50"/>
      <c r="J228" s="50"/>
      <c r="K228" s="50"/>
      <c r="L228" s="59"/>
      <c r="N228" s="60"/>
      <c r="O228" s="61"/>
      <c r="P228" s="61"/>
      <c r="Q228" s="62"/>
      <c r="S228" s="56"/>
      <c r="T228" s="57"/>
      <c r="U228" s="57"/>
      <c r="V228" s="57"/>
      <c r="W228" s="57"/>
      <c r="X228" s="57"/>
      <c r="Y228" s="57"/>
      <c r="Z228" s="57"/>
      <c r="AA228" s="57"/>
      <c r="AB228" s="57"/>
      <c r="AC228" s="57"/>
      <c r="AD228" s="57"/>
      <c r="AE228" s="57"/>
      <c r="AF228" s="57"/>
      <c r="AG228" s="57"/>
      <c r="AH228" s="57"/>
      <c r="AI228" s="57"/>
      <c r="AJ228" s="57"/>
      <c r="AK228" s="57"/>
      <c r="AL228" s="57"/>
      <c r="AM228" s="57"/>
      <c r="AN228" s="57"/>
      <c r="AO228" s="57"/>
      <c r="AP228" s="57"/>
      <c r="AQ228" s="58"/>
    </row>
    <row r="229" spans="3:43" x14ac:dyDescent="0.25">
      <c r="C229" s="49" t="str">
        <f>IF($N$203="","",$N$203)</f>
        <v/>
      </c>
      <c r="D229" s="50"/>
      <c r="E229" s="50"/>
      <c r="F229" s="50"/>
      <c r="G229" s="50"/>
      <c r="H229" s="50"/>
      <c r="I229" s="50"/>
      <c r="J229" s="50"/>
      <c r="K229" s="50"/>
      <c r="L229" s="59"/>
      <c r="N229" s="60"/>
      <c r="O229" s="61"/>
      <c r="P229" s="61"/>
      <c r="Q229" s="62"/>
      <c r="S229" s="56"/>
      <c r="T229" s="57"/>
      <c r="U229" s="57"/>
      <c r="V229" s="57"/>
      <c r="W229" s="57"/>
      <c r="X229" s="57"/>
      <c r="Y229" s="57"/>
      <c r="Z229" s="57"/>
      <c r="AA229" s="57"/>
      <c r="AB229" s="57"/>
      <c r="AC229" s="57"/>
      <c r="AD229" s="57"/>
      <c r="AE229" s="57"/>
      <c r="AF229" s="57"/>
      <c r="AG229" s="57"/>
      <c r="AH229" s="57"/>
      <c r="AI229" s="57"/>
      <c r="AJ229" s="57"/>
      <c r="AK229" s="57"/>
      <c r="AL229" s="57"/>
      <c r="AM229" s="57"/>
      <c r="AN229" s="57"/>
      <c r="AO229" s="57"/>
      <c r="AP229" s="57"/>
      <c r="AQ229" s="58"/>
    </row>
    <row r="230" spans="3:43" x14ac:dyDescent="0.25">
      <c r="C230" s="49" t="str">
        <f>IF($N$207="","",$N$207)</f>
        <v/>
      </c>
      <c r="D230" s="50"/>
      <c r="E230" s="50"/>
      <c r="F230" s="50"/>
      <c r="G230" s="50"/>
      <c r="H230" s="50"/>
      <c r="I230" s="50"/>
      <c r="J230" s="50"/>
      <c r="K230" s="50"/>
      <c r="L230" s="59"/>
      <c r="N230" s="60"/>
      <c r="O230" s="61"/>
      <c r="P230" s="61"/>
      <c r="Q230" s="62"/>
      <c r="S230" s="56"/>
      <c r="T230" s="57"/>
      <c r="U230" s="57"/>
      <c r="V230" s="57"/>
      <c r="W230" s="57"/>
      <c r="X230" s="57"/>
      <c r="Y230" s="57"/>
      <c r="Z230" s="57"/>
      <c r="AA230" s="57"/>
      <c r="AB230" s="57"/>
      <c r="AC230" s="57"/>
      <c r="AD230" s="57"/>
      <c r="AE230" s="57"/>
      <c r="AF230" s="57"/>
      <c r="AG230" s="57"/>
      <c r="AH230" s="57"/>
      <c r="AI230" s="57"/>
      <c r="AJ230" s="57"/>
      <c r="AK230" s="57"/>
      <c r="AL230" s="57"/>
      <c r="AM230" s="57"/>
      <c r="AN230" s="57"/>
      <c r="AO230" s="57"/>
      <c r="AP230" s="57"/>
      <c r="AQ230" s="58"/>
    </row>
    <row r="231" spans="3:43" x14ac:dyDescent="0.25">
      <c r="C231" s="49" t="str">
        <f>IF($N$211="","",$N$211)</f>
        <v/>
      </c>
      <c r="D231" s="50"/>
      <c r="E231" s="50"/>
      <c r="F231" s="50"/>
      <c r="G231" s="50"/>
      <c r="H231" s="50"/>
      <c r="I231" s="50"/>
      <c r="J231" s="50"/>
      <c r="K231" s="50"/>
      <c r="L231" s="59"/>
      <c r="N231" s="60"/>
      <c r="O231" s="61"/>
      <c r="P231" s="61"/>
      <c r="Q231" s="62"/>
      <c r="S231" s="56"/>
      <c r="T231" s="57"/>
      <c r="U231" s="57"/>
      <c r="V231" s="57"/>
      <c r="W231" s="57"/>
      <c r="X231" s="57"/>
      <c r="Y231" s="57"/>
      <c r="Z231" s="57"/>
      <c r="AA231" s="57"/>
      <c r="AB231" s="57"/>
      <c r="AC231" s="57"/>
      <c r="AD231" s="57"/>
      <c r="AE231" s="57"/>
      <c r="AF231" s="57"/>
      <c r="AG231" s="57"/>
      <c r="AH231" s="57"/>
      <c r="AI231" s="57"/>
      <c r="AJ231" s="57"/>
      <c r="AK231" s="57"/>
      <c r="AL231" s="57"/>
      <c r="AM231" s="57"/>
      <c r="AN231" s="57"/>
      <c r="AO231" s="57"/>
      <c r="AP231" s="57"/>
      <c r="AQ231" s="58"/>
    </row>
    <row r="232" spans="3:43" x14ac:dyDescent="0.25">
      <c r="C232" s="49" t="str">
        <f>IF($N$215="","",$N$215)</f>
        <v/>
      </c>
      <c r="D232" s="50"/>
      <c r="E232" s="50"/>
      <c r="F232" s="50"/>
      <c r="G232" s="50"/>
      <c r="H232" s="50"/>
      <c r="I232" s="50"/>
      <c r="J232" s="50"/>
      <c r="K232" s="50"/>
      <c r="L232" s="59"/>
      <c r="N232" s="60"/>
      <c r="O232" s="61"/>
      <c r="P232" s="61"/>
      <c r="Q232" s="62"/>
      <c r="S232" s="56"/>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8"/>
    </row>
    <row r="233" spans="3:43" ht="5.0999999999999996" customHeight="1" x14ac:dyDescent="0.25">
      <c r="N233" s="11"/>
      <c r="O233" s="11"/>
      <c r="P233" s="11"/>
      <c r="Q233" s="11"/>
    </row>
    <row r="234" spans="3:43" ht="24.95" customHeight="1" x14ac:dyDescent="0.25">
      <c r="C234" s="80" t="str">
        <f>CONCATENATE("Centro 2 ",U86)</f>
        <v xml:space="preserve">Centro 2 </v>
      </c>
      <c r="D234" s="81"/>
      <c r="E234" s="81"/>
      <c r="F234" s="81"/>
      <c r="G234" s="81"/>
      <c r="H234" s="81"/>
      <c r="I234" s="81"/>
      <c r="J234" s="81"/>
      <c r="K234" s="81"/>
      <c r="L234" s="82"/>
      <c r="M234" s="2"/>
      <c r="N234" s="83" t="s">
        <v>82</v>
      </c>
      <c r="O234" s="84"/>
      <c r="P234" s="84"/>
      <c r="Q234" s="85"/>
      <c r="R234" s="2"/>
      <c r="S234" s="158" t="s">
        <v>68</v>
      </c>
      <c r="T234" s="159"/>
      <c r="U234" s="159"/>
      <c r="V234" s="159"/>
      <c r="W234" s="159"/>
      <c r="X234" s="159"/>
      <c r="Y234" s="159"/>
      <c r="Z234" s="159"/>
      <c r="AA234" s="159"/>
      <c r="AB234" s="159"/>
      <c r="AC234" s="159"/>
      <c r="AD234" s="159"/>
      <c r="AE234" s="159"/>
      <c r="AF234" s="159"/>
      <c r="AG234" s="159"/>
      <c r="AH234" s="159"/>
      <c r="AI234" s="159"/>
      <c r="AJ234" s="159"/>
      <c r="AK234" s="159"/>
      <c r="AL234" s="159"/>
      <c r="AM234" s="159"/>
      <c r="AN234" s="159"/>
      <c r="AO234" s="159"/>
      <c r="AP234" s="159"/>
      <c r="AQ234" s="160"/>
    </row>
    <row r="235" spans="3:43" ht="5.0999999999999996" customHeight="1" x14ac:dyDescent="0.25">
      <c r="N235" s="11"/>
      <c r="O235" s="11"/>
      <c r="P235" s="11"/>
      <c r="Q235" s="11"/>
    </row>
    <row r="236" spans="3:43" x14ac:dyDescent="0.25">
      <c r="C236" s="49" t="str">
        <f>IF($N$171="","",$N$171)</f>
        <v/>
      </c>
      <c r="D236" s="50"/>
      <c r="E236" s="50"/>
      <c r="F236" s="50"/>
      <c r="G236" s="50"/>
      <c r="H236" s="50"/>
      <c r="I236" s="50"/>
      <c r="J236" s="50"/>
      <c r="K236" s="50"/>
      <c r="L236" s="59"/>
      <c r="N236" s="60"/>
      <c r="O236" s="61"/>
      <c r="P236" s="61"/>
      <c r="Q236" s="62"/>
      <c r="S236" s="56"/>
      <c r="T236" s="57"/>
      <c r="U236" s="57"/>
      <c r="V236" s="57"/>
      <c r="W236" s="57"/>
      <c r="X236" s="57"/>
      <c r="Y236" s="57"/>
      <c r="Z236" s="57"/>
      <c r="AA236" s="57"/>
      <c r="AB236" s="57"/>
      <c r="AC236" s="57"/>
      <c r="AD236" s="57"/>
      <c r="AE236" s="57"/>
      <c r="AF236" s="57"/>
      <c r="AG236" s="57"/>
      <c r="AH236" s="57"/>
      <c r="AI236" s="57"/>
      <c r="AJ236" s="57"/>
      <c r="AK236" s="57"/>
      <c r="AL236" s="57"/>
      <c r="AM236" s="57"/>
      <c r="AN236" s="57"/>
      <c r="AO236" s="57"/>
      <c r="AP236" s="57"/>
      <c r="AQ236" s="58"/>
    </row>
    <row r="237" spans="3:43" x14ac:dyDescent="0.25">
      <c r="C237" s="49" t="str">
        <f>IF($N$175="","",$N$175)</f>
        <v/>
      </c>
      <c r="D237" s="50"/>
      <c r="E237" s="50"/>
      <c r="F237" s="50"/>
      <c r="G237" s="50"/>
      <c r="H237" s="50"/>
      <c r="I237" s="50"/>
      <c r="J237" s="50"/>
      <c r="K237" s="50"/>
      <c r="L237" s="59"/>
      <c r="N237" s="60"/>
      <c r="O237" s="61"/>
      <c r="P237" s="61"/>
      <c r="Q237" s="62"/>
      <c r="S237" s="56"/>
      <c r="T237" s="57"/>
      <c r="U237" s="57"/>
      <c r="V237" s="57"/>
      <c r="W237" s="57"/>
      <c r="X237" s="57"/>
      <c r="Y237" s="57"/>
      <c r="Z237" s="57"/>
      <c r="AA237" s="57"/>
      <c r="AB237" s="57"/>
      <c r="AC237" s="57"/>
      <c r="AD237" s="57"/>
      <c r="AE237" s="57"/>
      <c r="AF237" s="57"/>
      <c r="AG237" s="57"/>
      <c r="AH237" s="57"/>
      <c r="AI237" s="57"/>
      <c r="AJ237" s="57"/>
      <c r="AK237" s="57"/>
      <c r="AL237" s="57"/>
      <c r="AM237" s="57"/>
      <c r="AN237" s="57"/>
      <c r="AO237" s="57"/>
      <c r="AP237" s="57"/>
      <c r="AQ237" s="58"/>
    </row>
    <row r="238" spans="3:43" x14ac:dyDescent="0.25">
      <c r="C238" s="49" t="str">
        <f>IF($N$179="","",$N$179)</f>
        <v/>
      </c>
      <c r="D238" s="50"/>
      <c r="E238" s="50"/>
      <c r="F238" s="50"/>
      <c r="G238" s="50"/>
      <c r="H238" s="50"/>
      <c r="I238" s="50"/>
      <c r="J238" s="50"/>
      <c r="K238" s="50"/>
      <c r="L238" s="59"/>
      <c r="N238" s="60"/>
      <c r="O238" s="61"/>
      <c r="P238" s="61"/>
      <c r="Q238" s="62"/>
      <c r="S238" s="56"/>
      <c r="T238" s="57"/>
      <c r="U238" s="57"/>
      <c r="V238" s="57"/>
      <c r="W238" s="57"/>
      <c r="X238" s="57"/>
      <c r="Y238" s="57"/>
      <c r="Z238" s="57"/>
      <c r="AA238" s="57"/>
      <c r="AB238" s="57"/>
      <c r="AC238" s="57"/>
      <c r="AD238" s="57"/>
      <c r="AE238" s="57"/>
      <c r="AF238" s="57"/>
      <c r="AG238" s="57"/>
      <c r="AH238" s="57"/>
      <c r="AI238" s="57"/>
      <c r="AJ238" s="57"/>
      <c r="AK238" s="57"/>
      <c r="AL238" s="57"/>
      <c r="AM238" s="57"/>
      <c r="AN238" s="57"/>
      <c r="AO238" s="57"/>
      <c r="AP238" s="57"/>
      <c r="AQ238" s="58"/>
    </row>
    <row r="239" spans="3:43" x14ac:dyDescent="0.25">
      <c r="C239" s="49" t="str">
        <f>IF($N$183="","",$N$183)</f>
        <v/>
      </c>
      <c r="D239" s="50"/>
      <c r="E239" s="50"/>
      <c r="F239" s="50"/>
      <c r="G239" s="50"/>
      <c r="H239" s="50"/>
      <c r="I239" s="50"/>
      <c r="J239" s="50"/>
      <c r="K239" s="50"/>
      <c r="L239" s="59"/>
      <c r="N239" s="60"/>
      <c r="O239" s="61"/>
      <c r="P239" s="61"/>
      <c r="Q239" s="62"/>
      <c r="S239" s="56"/>
      <c r="T239" s="57"/>
      <c r="U239" s="57"/>
      <c r="V239" s="57"/>
      <c r="W239" s="57"/>
      <c r="X239" s="57"/>
      <c r="Y239" s="57"/>
      <c r="Z239" s="57"/>
      <c r="AA239" s="57"/>
      <c r="AB239" s="57"/>
      <c r="AC239" s="57"/>
      <c r="AD239" s="57"/>
      <c r="AE239" s="57"/>
      <c r="AF239" s="57"/>
      <c r="AG239" s="57"/>
      <c r="AH239" s="57"/>
      <c r="AI239" s="57"/>
      <c r="AJ239" s="57"/>
      <c r="AK239" s="57"/>
      <c r="AL239" s="57"/>
      <c r="AM239" s="57"/>
      <c r="AN239" s="57"/>
      <c r="AO239" s="57"/>
      <c r="AP239" s="57"/>
      <c r="AQ239" s="58"/>
    </row>
    <row r="240" spans="3:43" x14ac:dyDescent="0.25">
      <c r="C240" s="49" t="str">
        <f>IF($N$187="","",$N$187)</f>
        <v/>
      </c>
      <c r="D240" s="50"/>
      <c r="E240" s="50"/>
      <c r="F240" s="50"/>
      <c r="G240" s="50"/>
      <c r="H240" s="50"/>
      <c r="I240" s="50"/>
      <c r="J240" s="50"/>
      <c r="K240" s="50"/>
      <c r="L240" s="59"/>
      <c r="N240" s="60"/>
      <c r="O240" s="61"/>
      <c r="P240" s="61"/>
      <c r="Q240" s="62"/>
      <c r="S240" s="56"/>
      <c r="T240" s="57"/>
      <c r="U240" s="57"/>
      <c r="V240" s="57"/>
      <c r="W240" s="57"/>
      <c r="X240" s="57"/>
      <c r="Y240" s="57"/>
      <c r="Z240" s="57"/>
      <c r="AA240" s="57"/>
      <c r="AB240" s="57"/>
      <c r="AC240" s="57"/>
      <c r="AD240" s="57"/>
      <c r="AE240" s="57"/>
      <c r="AF240" s="57"/>
      <c r="AG240" s="57"/>
      <c r="AH240" s="57"/>
      <c r="AI240" s="57"/>
      <c r="AJ240" s="57"/>
      <c r="AK240" s="57"/>
      <c r="AL240" s="57"/>
      <c r="AM240" s="57"/>
      <c r="AN240" s="57"/>
      <c r="AO240" s="57"/>
      <c r="AP240" s="57"/>
      <c r="AQ240" s="58"/>
    </row>
    <row r="241" spans="3:43" x14ac:dyDescent="0.25">
      <c r="C241" s="49" t="str">
        <f>IF($N$191="","",$N$191)</f>
        <v/>
      </c>
      <c r="D241" s="50"/>
      <c r="E241" s="50"/>
      <c r="F241" s="50"/>
      <c r="G241" s="50"/>
      <c r="H241" s="50"/>
      <c r="I241" s="50"/>
      <c r="J241" s="50"/>
      <c r="K241" s="50"/>
      <c r="L241" s="59"/>
      <c r="N241" s="60"/>
      <c r="O241" s="61"/>
      <c r="P241" s="61"/>
      <c r="Q241" s="62"/>
      <c r="S241" s="56"/>
      <c r="T241" s="57"/>
      <c r="U241" s="57"/>
      <c r="V241" s="57"/>
      <c r="W241" s="57"/>
      <c r="X241" s="57"/>
      <c r="Y241" s="57"/>
      <c r="Z241" s="57"/>
      <c r="AA241" s="57"/>
      <c r="AB241" s="57"/>
      <c r="AC241" s="57"/>
      <c r="AD241" s="57"/>
      <c r="AE241" s="57"/>
      <c r="AF241" s="57"/>
      <c r="AG241" s="57"/>
      <c r="AH241" s="57"/>
      <c r="AI241" s="57"/>
      <c r="AJ241" s="57"/>
      <c r="AK241" s="57"/>
      <c r="AL241" s="57"/>
      <c r="AM241" s="57"/>
      <c r="AN241" s="57"/>
      <c r="AO241" s="57"/>
      <c r="AP241" s="57"/>
      <c r="AQ241" s="58"/>
    </row>
    <row r="242" spans="3:43" x14ac:dyDescent="0.25">
      <c r="C242" s="49" t="str">
        <f>IF($N$195="","",$N$195)</f>
        <v/>
      </c>
      <c r="D242" s="50"/>
      <c r="E242" s="50"/>
      <c r="F242" s="50"/>
      <c r="G242" s="50"/>
      <c r="H242" s="50"/>
      <c r="I242" s="50"/>
      <c r="J242" s="50"/>
      <c r="K242" s="50"/>
      <c r="L242" s="59"/>
      <c r="N242" s="60"/>
      <c r="O242" s="61"/>
      <c r="P242" s="61"/>
      <c r="Q242" s="62"/>
      <c r="S242" s="56"/>
      <c r="T242" s="57"/>
      <c r="U242" s="57"/>
      <c r="V242" s="57"/>
      <c r="W242" s="57"/>
      <c r="X242" s="57"/>
      <c r="Y242" s="57"/>
      <c r="Z242" s="57"/>
      <c r="AA242" s="57"/>
      <c r="AB242" s="57"/>
      <c r="AC242" s="57"/>
      <c r="AD242" s="57"/>
      <c r="AE242" s="57"/>
      <c r="AF242" s="57"/>
      <c r="AG242" s="57"/>
      <c r="AH242" s="57"/>
      <c r="AI242" s="57"/>
      <c r="AJ242" s="57"/>
      <c r="AK242" s="57"/>
      <c r="AL242" s="57"/>
      <c r="AM242" s="57"/>
      <c r="AN242" s="57"/>
      <c r="AO242" s="57"/>
      <c r="AP242" s="57"/>
      <c r="AQ242" s="58"/>
    </row>
    <row r="243" spans="3:43" x14ac:dyDescent="0.25">
      <c r="C243" s="49" t="str">
        <f>IF($N$199="","",$N$199)</f>
        <v/>
      </c>
      <c r="D243" s="50"/>
      <c r="E243" s="50"/>
      <c r="F243" s="50"/>
      <c r="G243" s="50"/>
      <c r="H243" s="50"/>
      <c r="I243" s="50"/>
      <c r="J243" s="50"/>
      <c r="K243" s="50"/>
      <c r="L243" s="59"/>
      <c r="N243" s="60"/>
      <c r="O243" s="61"/>
      <c r="P243" s="61"/>
      <c r="Q243" s="62"/>
      <c r="S243" s="56"/>
      <c r="T243" s="57"/>
      <c r="U243" s="57"/>
      <c r="V243" s="57"/>
      <c r="W243" s="57"/>
      <c r="X243" s="57"/>
      <c r="Y243" s="57"/>
      <c r="Z243" s="57"/>
      <c r="AA243" s="57"/>
      <c r="AB243" s="57"/>
      <c r="AC243" s="57"/>
      <c r="AD243" s="57"/>
      <c r="AE243" s="57"/>
      <c r="AF243" s="57"/>
      <c r="AG243" s="57"/>
      <c r="AH243" s="57"/>
      <c r="AI243" s="57"/>
      <c r="AJ243" s="57"/>
      <c r="AK243" s="57"/>
      <c r="AL243" s="57"/>
      <c r="AM243" s="57"/>
      <c r="AN243" s="57"/>
      <c r="AO243" s="57"/>
      <c r="AP243" s="57"/>
      <c r="AQ243" s="58"/>
    </row>
    <row r="244" spans="3:43" x14ac:dyDescent="0.25">
      <c r="C244" s="49" t="str">
        <f>IF($N$203="","",$N$203)</f>
        <v/>
      </c>
      <c r="D244" s="50"/>
      <c r="E244" s="50"/>
      <c r="F244" s="50"/>
      <c r="G244" s="50"/>
      <c r="H244" s="50"/>
      <c r="I244" s="50"/>
      <c r="J244" s="50"/>
      <c r="K244" s="50"/>
      <c r="L244" s="59"/>
      <c r="N244" s="60"/>
      <c r="O244" s="61"/>
      <c r="P244" s="61"/>
      <c r="Q244" s="62"/>
      <c r="S244" s="56"/>
      <c r="T244" s="57"/>
      <c r="U244" s="57"/>
      <c r="V244" s="57"/>
      <c r="W244" s="57"/>
      <c r="X244" s="57"/>
      <c r="Y244" s="57"/>
      <c r="Z244" s="57"/>
      <c r="AA244" s="57"/>
      <c r="AB244" s="57"/>
      <c r="AC244" s="57"/>
      <c r="AD244" s="57"/>
      <c r="AE244" s="57"/>
      <c r="AF244" s="57"/>
      <c r="AG244" s="57"/>
      <c r="AH244" s="57"/>
      <c r="AI244" s="57"/>
      <c r="AJ244" s="57"/>
      <c r="AK244" s="57"/>
      <c r="AL244" s="57"/>
      <c r="AM244" s="57"/>
      <c r="AN244" s="57"/>
      <c r="AO244" s="57"/>
      <c r="AP244" s="57"/>
      <c r="AQ244" s="58"/>
    </row>
    <row r="245" spans="3:43" x14ac:dyDescent="0.25">
      <c r="C245" s="49" t="str">
        <f>IF($N$207="","",$N$207)</f>
        <v/>
      </c>
      <c r="D245" s="50"/>
      <c r="E245" s="50"/>
      <c r="F245" s="50"/>
      <c r="G245" s="50"/>
      <c r="H245" s="50"/>
      <c r="I245" s="50"/>
      <c r="J245" s="50"/>
      <c r="K245" s="50"/>
      <c r="L245" s="59"/>
      <c r="N245" s="60"/>
      <c r="O245" s="61"/>
      <c r="P245" s="61"/>
      <c r="Q245" s="62"/>
      <c r="S245" s="56"/>
      <c r="T245" s="57"/>
      <c r="U245" s="57"/>
      <c r="V245" s="57"/>
      <c r="W245" s="57"/>
      <c r="X245" s="57"/>
      <c r="Y245" s="57"/>
      <c r="Z245" s="57"/>
      <c r="AA245" s="57"/>
      <c r="AB245" s="57"/>
      <c r="AC245" s="57"/>
      <c r="AD245" s="57"/>
      <c r="AE245" s="57"/>
      <c r="AF245" s="57"/>
      <c r="AG245" s="57"/>
      <c r="AH245" s="57"/>
      <c r="AI245" s="57"/>
      <c r="AJ245" s="57"/>
      <c r="AK245" s="57"/>
      <c r="AL245" s="57"/>
      <c r="AM245" s="57"/>
      <c r="AN245" s="57"/>
      <c r="AO245" s="57"/>
      <c r="AP245" s="57"/>
      <c r="AQ245" s="58"/>
    </row>
    <row r="246" spans="3:43" x14ac:dyDescent="0.25">
      <c r="C246" s="49" t="str">
        <f>IF($N$211="","",$N$211)</f>
        <v/>
      </c>
      <c r="D246" s="50"/>
      <c r="E246" s="50"/>
      <c r="F246" s="50"/>
      <c r="G246" s="50"/>
      <c r="H246" s="50"/>
      <c r="I246" s="50"/>
      <c r="J246" s="50"/>
      <c r="K246" s="50"/>
      <c r="L246" s="59"/>
      <c r="N246" s="60"/>
      <c r="O246" s="61"/>
      <c r="P246" s="61"/>
      <c r="Q246" s="62"/>
      <c r="S246" s="56"/>
      <c r="T246" s="57"/>
      <c r="U246" s="57"/>
      <c r="V246" s="57"/>
      <c r="W246" s="57"/>
      <c r="X246" s="57"/>
      <c r="Y246" s="57"/>
      <c r="Z246" s="57"/>
      <c r="AA246" s="57"/>
      <c r="AB246" s="57"/>
      <c r="AC246" s="57"/>
      <c r="AD246" s="57"/>
      <c r="AE246" s="57"/>
      <c r="AF246" s="57"/>
      <c r="AG246" s="57"/>
      <c r="AH246" s="57"/>
      <c r="AI246" s="57"/>
      <c r="AJ246" s="57"/>
      <c r="AK246" s="57"/>
      <c r="AL246" s="57"/>
      <c r="AM246" s="57"/>
      <c r="AN246" s="57"/>
      <c r="AO246" s="57"/>
      <c r="AP246" s="57"/>
      <c r="AQ246" s="58"/>
    </row>
    <row r="247" spans="3:43" x14ac:dyDescent="0.25">
      <c r="C247" s="49" t="str">
        <f>IF($N$215="","",$N$215)</f>
        <v/>
      </c>
      <c r="D247" s="50"/>
      <c r="E247" s="50"/>
      <c r="F247" s="50"/>
      <c r="G247" s="50"/>
      <c r="H247" s="50"/>
      <c r="I247" s="50"/>
      <c r="J247" s="50"/>
      <c r="K247" s="50"/>
      <c r="L247" s="59"/>
      <c r="N247" s="60"/>
      <c r="O247" s="61"/>
      <c r="P247" s="61"/>
      <c r="Q247" s="62"/>
      <c r="S247" s="56"/>
      <c r="T247" s="57"/>
      <c r="U247" s="57"/>
      <c r="V247" s="57"/>
      <c r="W247" s="57"/>
      <c r="X247" s="57"/>
      <c r="Y247" s="57"/>
      <c r="Z247" s="57"/>
      <c r="AA247" s="57"/>
      <c r="AB247" s="57"/>
      <c r="AC247" s="57"/>
      <c r="AD247" s="57"/>
      <c r="AE247" s="57"/>
      <c r="AF247" s="57"/>
      <c r="AG247" s="57"/>
      <c r="AH247" s="57"/>
      <c r="AI247" s="57"/>
      <c r="AJ247" s="57"/>
      <c r="AK247" s="57"/>
      <c r="AL247" s="57"/>
      <c r="AM247" s="57"/>
      <c r="AN247" s="57"/>
      <c r="AO247" s="57"/>
      <c r="AP247" s="57"/>
      <c r="AQ247" s="58"/>
    </row>
    <row r="248" spans="3:43" ht="5.0999999999999996" customHeight="1" x14ac:dyDescent="0.25">
      <c r="N248" s="11"/>
      <c r="O248" s="11"/>
      <c r="P248" s="11"/>
      <c r="Q248" s="11"/>
    </row>
    <row r="249" spans="3:43" ht="24.95" customHeight="1" x14ac:dyDescent="0.25">
      <c r="C249" s="80" t="str">
        <f>CONCATENATE("Centro 3 ",AG86)</f>
        <v xml:space="preserve">Centro 3 </v>
      </c>
      <c r="D249" s="81"/>
      <c r="E249" s="81"/>
      <c r="F249" s="81"/>
      <c r="G249" s="81"/>
      <c r="H249" s="81"/>
      <c r="I249" s="81"/>
      <c r="J249" s="81"/>
      <c r="K249" s="81"/>
      <c r="L249" s="82"/>
      <c r="M249" s="2"/>
      <c r="N249" s="83" t="s">
        <v>82</v>
      </c>
      <c r="O249" s="84"/>
      <c r="P249" s="84"/>
      <c r="Q249" s="85"/>
      <c r="R249" s="2"/>
      <c r="S249" s="158" t="s">
        <v>68</v>
      </c>
      <c r="T249" s="159"/>
      <c r="U249" s="159"/>
      <c r="V249" s="159"/>
      <c r="W249" s="159"/>
      <c r="X249" s="159"/>
      <c r="Y249" s="159"/>
      <c r="Z249" s="159"/>
      <c r="AA249" s="159"/>
      <c r="AB249" s="159"/>
      <c r="AC249" s="159"/>
      <c r="AD249" s="159"/>
      <c r="AE249" s="159"/>
      <c r="AF249" s="159"/>
      <c r="AG249" s="159"/>
      <c r="AH249" s="159"/>
      <c r="AI249" s="159"/>
      <c r="AJ249" s="159"/>
      <c r="AK249" s="159"/>
      <c r="AL249" s="159"/>
      <c r="AM249" s="159"/>
      <c r="AN249" s="159"/>
      <c r="AO249" s="159"/>
      <c r="AP249" s="159"/>
      <c r="AQ249" s="160"/>
    </row>
    <row r="250" spans="3:43" ht="5.0999999999999996" customHeight="1" x14ac:dyDescent="0.25">
      <c r="N250" s="11"/>
      <c r="O250" s="11"/>
      <c r="P250" s="11"/>
      <c r="Q250" s="11"/>
    </row>
    <row r="251" spans="3:43" x14ac:dyDescent="0.25">
      <c r="C251" s="49" t="str">
        <f>IF($N$171="","",$N$171)</f>
        <v/>
      </c>
      <c r="D251" s="50"/>
      <c r="E251" s="50"/>
      <c r="F251" s="50"/>
      <c r="G251" s="50"/>
      <c r="H251" s="50"/>
      <c r="I251" s="50"/>
      <c r="J251" s="50"/>
      <c r="K251" s="50"/>
      <c r="L251" s="59"/>
      <c r="N251" s="60"/>
      <c r="O251" s="61"/>
      <c r="P251" s="61"/>
      <c r="Q251" s="62"/>
      <c r="S251" s="56"/>
      <c r="T251" s="57"/>
      <c r="U251" s="57"/>
      <c r="V251" s="57"/>
      <c r="W251" s="57"/>
      <c r="X251" s="57"/>
      <c r="Y251" s="57"/>
      <c r="Z251" s="57"/>
      <c r="AA251" s="57"/>
      <c r="AB251" s="57"/>
      <c r="AC251" s="57"/>
      <c r="AD251" s="57"/>
      <c r="AE251" s="57"/>
      <c r="AF251" s="57"/>
      <c r="AG251" s="57"/>
      <c r="AH251" s="57"/>
      <c r="AI251" s="57"/>
      <c r="AJ251" s="57"/>
      <c r="AK251" s="57"/>
      <c r="AL251" s="57"/>
      <c r="AM251" s="57"/>
      <c r="AN251" s="57"/>
      <c r="AO251" s="57"/>
      <c r="AP251" s="57"/>
      <c r="AQ251" s="58"/>
    </row>
    <row r="252" spans="3:43" x14ac:dyDescent="0.25">
      <c r="C252" s="49" t="str">
        <f>IF($N$175="","",$N$175)</f>
        <v/>
      </c>
      <c r="D252" s="50"/>
      <c r="E252" s="50"/>
      <c r="F252" s="50"/>
      <c r="G252" s="50"/>
      <c r="H252" s="50"/>
      <c r="I252" s="50"/>
      <c r="J252" s="50"/>
      <c r="K252" s="50"/>
      <c r="L252" s="59"/>
      <c r="N252" s="60"/>
      <c r="O252" s="61"/>
      <c r="P252" s="61"/>
      <c r="Q252" s="62"/>
      <c r="S252" s="56"/>
      <c r="T252" s="57"/>
      <c r="U252" s="57"/>
      <c r="V252" s="57"/>
      <c r="W252" s="57"/>
      <c r="X252" s="57"/>
      <c r="Y252" s="57"/>
      <c r="Z252" s="57"/>
      <c r="AA252" s="57"/>
      <c r="AB252" s="57"/>
      <c r="AC252" s="57"/>
      <c r="AD252" s="57"/>
      <c r="AE252" s="57"/>
      <c r="AF252" s="57"/>
      <c r="AG252" s="57"/>
      <c r="AH252" s="57"/>
      <c r="AI252" s="57"/>
      <c r="AJ252" s="57"/>
      <c r="AK252" s="57"/>
      <c r="AL252" s="57"/>
      <c r="AM252" s="57"/>
      <c r="AN252" s="57"/>
      <c r="AO252" s="57"/>
      <c r="AP252" s="57"/>
      <c r="AQ252" s="58"/>
    </row>
    <row r="253" spans="3:43" x14ac:dyDescent="0.25">
      <c r="C253" s="49" t="str">
        <f>IF($N$179="","",$N$179)</f>
        <v/>
      </c>
      <c r="D253" s="50"/>
      <c r="E253" s="50"/>
      <c r="F253" s="50"/>
      <c r="G253" s="50"/>
      <c r="H253" s="50"/>
      <c r="I253" s="50"/>
      <c r="J253" s="50"/>
      <c r="K253" s="50"/>
      <c r="L253" s="59"/>
      <c r="N253" s="60"/>
      <c r="O253" s="61"/>
      <c r="P253" s="61"/>
      <c r="Q253" s="62"/>
      <c r="S253" s="56"/>
      <c r="T253" s="57"/>
      <c r="U253" s="57"/>
      <c r="V253" s="57"/>
      <c r="W253" s="57"/>
      <c r="X253" s="57"/>
      <c r="Y253" s="57"/>
      <c r="Z253" s="57"/>
      <c r="AA253" s="57"/>
      <c r="AB253" s="57"/>
      <c r="AC253" s="57"/>
      <c r="AD253" s="57"/>
      <c r="AE253" s="57"/>
      <c r="AF253" s="57"/>
      <c r="AG253" s="57"/>
      <c r="AH253" s="57"/>
      <c r="AI253" s="57"/>
      <c r="AJ253" s="57"/>
      <c r="AK253" s="57"/>
      <c r="AL253" s="57"/>
      <c r="AM253" s="57"/>
      <c r="AN253" s="57"/>
      <c r="AO253" s="57"/>
      <c r="AP253" s="57"/>
      <c r="AQ253" s="58"/>
    </row>
    <row r="254" spans="3:43" x14ac:dyDescent="0.25">
      <c r="C254" s="49" t="str">
        <f>IF($N$183="","",$N$183)</f>
        <v/>
      </c>
      <c r="D254" s="50"/>
      <c r="E254" s="50"/>
      <c r="F254" s="50"/>
      <c r="G254" s="50"/>
      <c r="H254" s="50"/>
      <c r="I254" s="50"/>
      <c r="J254" s="50"/>
      <c r="K254" s="50"/>
      <c r="L254" s="59"/>
      <c r="N254" s="60"/>
      <c r="O254" s="61"/>
      <c r="P254" s="61"/>
      <c r="Q254" s="62"/>
      <c r="S254" s="56"/>
      <c r="T254" s="57"/>
      <c r="U254" s="57"/>
      <c r="V254" s="57"/>
      <c r="W254" s="57"/>
      <c r="X254" s="57"/>
      <c r="Y254" s="57"/>
      <c r="Z254" s="57"/>
      <c r="AA254" s="57"/>
      <c r="AB254" s="57"/>
      <c r="AC254" s="57"/>
      <c r="AD254" s="57"/>
      <c r="AE254" s="57"/>
      <c r="AF254" s="57"/>
      <c r="AG254" s="57"/>
      <c r="AH254" s="57"/>
      <c r="AI254" s="57"/>
      <c r="AJ254" s="57"/>
      <c r="AK254" s="57"/>
      <c r="AL254" s="57"/>
      <c r="AM254" s="57"/>
      <c r="AN254" s="57"/>
      <c r="AO254" s="57"/>
      <c r="AP254" s="57"/>
      <c r="AQ254" s="58"/>
    </row>
    <row r="255" spans="3:43" x14ac:dyDescent="0.25">
      <c r="C255" s="49" t="str">
        <f>IF($N$187="","",$N$187)</f>
        <v/>
      </c>
      <c r="D255" s="50"/>
      <c r="E255" s="50"/>
      <c r="F255" s="50"/>
      <c r="G255" s="50"/>
      <c r="H255" s="50"/>
      <c r="I255" s="50"/>
      <c r="J255" s="50"/>
      <c r="K255" s="50"/>
      <c r="L255" s="59"/>
      <c r="N255" s="60"/>
      <c r="O255" s="61"/>
      <c r="P255" s="61"/>
      <c r="Q255" s="62"/>
      <c r="S255" s="56"/>
      <c r="T255" s="57"/>
      <c r="U255" s="57"/>
      <c r="V255" s="57"/>
      <c r="W255" s="57"/>
      <c r="X255" s="57"/>
      <c r="Y255" s="57"/>
      <c r="Z255" s="57"/>
      <c r="AA255" s="57"/>
      <c r="AB255" s="57"/>
      <c r="AC255" s="57"/>
      <c r="AD255" s="57"/>
      <c r="AE255" s="57"/>
      <c r="AF255" s="57"/>
      <c r="AG255" s="57"/>
      <c r="AH255" s="57"/>
      <c r="AI255" s="57"/>
      <c r="AJ255" s="57"/>
      <c r="AK255" s="57"/>
      <c r="AL255" s="57"/>
      <c r="AM255" s="57"/>
      <c r="AN255" s="57"/>
      <c r="AO255" s="57"/>
      <c r="AP255" s="57"/>
      <c r="AQ255" s="58"/>
    </row>
    <row r="256" spans="3:43" x14ac:dyDescent="0.25">
      <c r="C256" s="49" t="str">
        <f>IF($N$191="","",$N$191)</f>
        <v/>
      </c>
      <c r="D256" s="50"/>
      <c r="E256" s="50"/>
      <c r="F256" s="50"/>
      <c r="G256" s="50"/>
      <c r="H256" s="50"/>
      <c r="I256" s="50"/>
      <c r="J256" s="50"/>
      <c r="K256" s="50"/>
      <c r="L256" s="59"/>
      <c r="N256" s="60"/>
      <c r="O256" s="61"/>
      <c r="P256" s="61"/>
      <c r="Q256" s="62"/>
      <c r="S256" s="56"/>
      <c r="T256" s="57"/>
      <c r="U256" s="57"/>
      <c r="V256" s="57"/>
      <c r="W256" s="57"/>
      <c r="X256" s="57"/>
      <c r="Y256" s="57"/>
      <c r="Z256" s="57"/>
      <c r="AA256" s="57"/>
      <c r="AB256" s="57"/>
      <c r="AC256" s="57"/>
      <c r="AD256" s="57"/>
      <c r="AE256" s="57"/>
      <c r="AF256" s="57"/>
      <c r="AG256" s="57"/>
      <c r="AH256" s="57"/>
      <c r="AI256" s="57"/>
      <c r="AJ256" s="57"/>
      <c r="AK256" s="57"/>
      <c r="AL256" s="57"/>
      <c r="AM256" s="57"/>
      <c r="AN256" s="57"/>
      <c r="AO256" s="57"/>
      <c r="AP256" s="57"/>
      <c r="AQ256" s="58"/>
    </row>
    <row r="257" spans="2:54" x14ac:dyDescent="0.25">
      <c r="C257" s="49" t="str">
        <f>IF($N$195="","",$N$195)</f>
        <v/>
      </c>
      <c r="D257" s="50"/>
      <c r="E257" s="50"/>
      <c r="F257" s="50"/>
      <c r="G257" s="50"/>
      <c r="H257" s="50"/>
      <c r="I257" s="50"/>
      <c r="J257" s="50"/>
      <c r="K257" s="50"/>
      <c r="L257" s="59"/>
      <c r="N257" s="60"/>
      <c r="O257" s="61"/>
      <c r="P257" s="61"/>
      <c r="Q257" s="62"/>
      <c r="S257" s="56"/>
      <c r="T257" s="57"/>
      <c r="U257" s="57"/>
      <c r="V257" s="57"/>
      <c r="W257" s="57"/>
      <c r="X257" s="57"/>
      <c r="Y257" s="57"/>
      <c r="Z257" s="57"/>
      <c r="AA257" s="57"/>
      <c r="AB257" s="57"/>
      <c r="AC257" s="57"/>
      <c r="AD257" s="57"/>
      <c r="AE257" s="57"/>
      <c r="AF257" s="57"/>
      <c r="AG257" s="57"/>
      <c r="AH257" s="57"/>
      <c r="AI257" s="57"/>
      <c r="AJ257" s="57"/>
      <c r="AK257" s="57"/>
      <c r="AL257" s="57"/>
      <c r="AM257" s="57"/>
      <c r="AN257" s="57"/>
      <c r="AO257" s="57"/>
      <c r="AP257" s="57"/>
      <c r="AQ257" s="58"/>
    </row>
    <row r="258" spans="2:54" x14ac:dyDescent="0.25">
      <c r="C258" s="49" t="str">
        <f>IF($N$199="","",$N$199)</f>
        <v/>
      </c>
      <c r="D258" s="50"/>
      <c r="E258" s="50"/>
      <c r="F258" s="50"/>
      <c r="G258" s="50"/>
      <c r="H258" s="50"/>
      <c r="I258" s="50"/>
      <c r="J258" s="50"/>
      <c r="K258" s="50"/>
      <c r="L258" s="59"/>
      <c r="N258" s="60"/>
      <c r="O258" s="61"/>
      <c r="P258" s="61"/>
      <c r="Q258" s="62"/>
      <c r="S258" s="56"/>
      <c r="T258" s="57"/>
      <c r="U258" s="57"/>
      <c r="V258" s="57"/>
      <c r="W258" s="57"/>
      <c r="X258" s="57"/>
      <c r="Y258" s="57"/>
      <c r="Z258" s="57"/>
      <c r="AA258" s="57"/>
      <c r="AB258" s="57"/>
      <c r="AC258" s="57"/>
      <c r="AD258" s="57"/>
      <c r="AE258" s="57"/>
      <c r="AF258" s="57"/>
      <c r="AG258" s="57"/>
      <c r="AH258" s="57"/>
      <c r="AI258" s="57"/>
      <c r="AJ258" s="57"/>
      <c r="AK258" s="57"/>
      <c r="AL258" s="57"/>
      <c r="AM258" s="57"/>
      <c r="AN258" s="57"/>
      <c r="AO258" s="57"/>
      <c r="AP258" s="57"/>
      <c r="AQ258" s="58"/>
    </row>
    <row r="259" spans="2:54" x14ac:dyDescent="0.25">
      <c r="C259" s="49" t="str">
        <f>IF($N$203="","",$N$203)</f>
        <v/>
      </c>
      <c r="D259" s="50"/>
      <c r="E259" s="50"/>
      <c r="F259" s="50"/>
      <c r="G259" s="50"/>
      <c r="H259" s="50"/>
      <c r="I259" s="50"/>
      <c r="J259" s="50"/>
      <c r="K259" s="50"/>
      <c r="L259" s="59"/>
      <c r="N259" s="60"/>
      <c r="O259" s="61"/>
      <c r="P259" s="61"/>
      <c r="Q259" s="62"/>
      <c r="S259" s="56"/>
      <c r="T259" s="57"/>
      <c r="U259" s="57"/>
      <c r="V259" s="57"/>
      <c r="W259" s="57"/>
      <c r="X259" s="57"/>
      <c r="Y259" s="57"/>
      <c r="Z259" s="57"/>
      <c r="AA259" s="57"/>
      <c r="AB259" s="57"/>
      <c r="AC259" s="57"/>
      <c r="AD259" s="57"/>
      <c r="AE259" s="57"/>
      <c r="AF259" s="57"/>
      <c r="AG259" s="57"/>
      <c r="AH259" s="57"/>
      <c r="AI259" s="57"/>
      <c r="AJ259" s="57"/>
      <c r="AK259" s="57"/>
      <c r="AL259" s="57"/>
      <c r="AM259" s="57"/>
      <c r="AN259" s="57"/>
      <c r="AO259" s="57"/>
      <c r="AP259" s="57"/>
      <c r="AQ259" s="58"/>
    </row>
    <row r="260" spans="2:54" x14ac:dyDescent="0.25">
      <c r="C260" s="49" t="str">
        <f>IF($N$207="","",$N$207)</f>
        <v/>
      </c>
      <c r="D260" s="50"/>
      <c r="E260" s="50"/>
      <c r="F260" s="50"/>
      <c r="G260" s="50"/>
      <c r="H260" s="50"/>
      <c r="I260" s="50"/>
      <c r="J260" s="50"/>
      <c r="K260" s="50"/>
      <c r="L260" s="59"/>
      <c r="N260" s="60"/>
      <c r="O260" s="61"/>
      <c r="P260" s="61"/>
      <c r="Q260" s="62"/>
      <c r="S260" s="56"/>
      <c r="T260" s="57"/>
      <c r="U260" s="57"/>
      <c r="V260" s="57"/>
      <c r="W260" s="57"/>
      <c r="X260" s="57"/>
      <c r="Y260" s="57"/>
      <c r="Z260" s="57"/>
      <c r="AA260" s="57"/>
      <c r="AB260" s="57"/>
      <c r="AC260" s="57"/>
      <c r="AD260" s="57"/>
      <c r="AE260" s="57"/>
      <c r="AF260" s="57"/>
      <c r="AG260" s="57"/>
      <c r="AH260" s="57"/>
      <c r="AI260" s="57"/>
      <c r="AJ260" s="57"/>
      <c r="AK260" s="57"/>
      <c r="AL260" s="57"/>
      <c r="AM260" s="57"/>
      <c r="AN260" s="57"/>
      <c r="AO260" s="57"/>
      <c r="AP260" s="57"/>
      <c r="AQ260" s="58"/>
    </row>
    <row r="261" spans="2:54" x14ac:dyDescent="0.25">
      <c r="C261" s="49" t="str">
        <f>IF($N$211="","",$N$211)</f>
        <v/>
      </c>
      <c r="D261" s="50"/>
      <c r="E261" s="50"/>
      <c r="F261" s="50"/>
      <c r="G261" s="50"/>
      <c r="H261" s="50"/>
      <c r="I261" s="50"/>
      <c r="J261" s="50"/>
      <c r="K261" s="50"/>
      <c r="L261" s="59"/>
      <c r="N261" s="60"/>
      <c r="O261" s="61"/>
      <c r="P261" s="61"/>
      <c r="Q261" s="62"/>
      <c r="S261" s="56"/>
      <c r="T261" s="57"/>
      <c r="U261" s="57"/>
      <c r="V261" s="57"/>
      <c r="W261" s="57"/>
      <c r="X261" s="57"/>
      <c r="Y261" s="57"/>
      <c r="Z261" s="57"/>
      <c r="AA261" s="57"/>
      <c r="AB261" s="57"/>
      <c r="AC261" s="57"/>
      <c r="AD261" s="57"/>
      <c r="AE261" s="57"/>
      <c r="AF261" s="57"/>
      <c r="AG261" s="57"/>
      <c r="AH261" s="57"/>
      <c r="AI261" s="57"/>
      <c r="AJ261" s="57"/>
      <c r="AK261" s="57"/>
      <c r="AL261" s="57"/>
      <c r="AM261" s="57"/>
      <c r="AN261" s="57"/>
      <c r="AO261" s="57"/>
      <c r="AP261" s="57"/>
      <c r="AQ261" s="58"/>
    </row>
    <row r="262" spans="2:54" x14ac:dyDescent="0.25">
      <c r="C262" s="49" t="str">
        <f>IF($N$215="","",$N$215)</f>
        <v/>
      </c>
      <c r="D262" s="50"/>
      <c r="E262" s="50"/>
      <c r="F262" s="50"/>
      <c r="G262" s="50"/>
      <c r="H262" s="50"/>
      <c r="I262" s="50"/>
      <c r="J262" s="50"/>
      <c r="K262" s="50"/>
      <c r="L262" s="59"/>
      <c r="N262" s="60"/>
      <c r="O262" s="61"/>
      <c r="P262" s="61"/>
      <c r="Q262" s="62"/>
      <c r="S262" s="56"/>
      <c r="T262" s="57"/>
      <c r="U262" s="57"/>
      <c r="V262" s="57"/>
      <c r="W262" s="57"/>
      <c r="X262" s="57"/>
      <c r="Y262" s="57"/>
      <c r="Z262" s="57"/>
      <c r="AA262" s="57"/>
      <c r="AB262" s="57"/>
      <c r="AC262" s="57"/>
      <c r="AD262" s="57"/>
      <c r="AE262" s="57"/>
      <c r="AF262" s="57"/>
      <c r="AG262" s="57"/>
      <c r="AH262" s="57"/>
      <c r="AI262" s="57"/>
      <c r="AJ262" s="57"/>
      <c r="AK262" s="57"/>
      <c r="AL262" s="57"/>
      <c r="AM262" s="57"/>
      <c r="AN262" s="57"/>
      <c r="AO262" s="57"/>
      <c r="AP262" s="57"/>
      <c r="AQ262" s="58"/>
    </row>
    <row r="263" spans="2:54" x14ac:dyDescent="0.25"/>
    <row r="264" spans="2:54" ht="30" customHeight="1" x14ac:dyDescent="0.25">
      <c r="C264" s="72" t="s">
        <v>146</v>
      </c>
      <c r="D264" s="73"/>
      <c r="E264" s="73"/>
      <c r="F264" s="73"/>
      <c r="G264" s="73"/>
      <c r="H264" s="73"/>
      <c r="I264" s="73"/>
      <c r="J264" s="73"/>
      <c r="K264" s="73"/>
      <c r="L264" s="73"/>
      <c r="M264" s="73"/>
      <c r="N264" s="73"/>
      <c r="O264" s="73"/>
      <c r="P264" s="73"/>
      <c r="Q264" s="73"/>
      <c r="R264" s="73"/>
      <c r="S264" s="73"/>
      <c r="T264" s="73"/>
      <c r="U264" s="73"/>
      <c r="V264" s="73"/>
      <c r="W264" s="73"/>
      <c r="X264" s="73"/>
      <c r="Y264" s="73"/>
      <c r="Z264" s="74"/>
      <c r="AB264" s="116" t="s">
        <v>70</v>
      </c>
      <c r="AC264" s="117"/>
      <c r="AD264" s="117"/>
      <c r="AE264" s="153"/>
      <c r="AF264" s="154"/>
      <c r="AI264" s="116" t="s">
        <v>71</v>
      </c>
      <c r="AJ264" s="117"/>
      <c r="AK264" s="117"/>
      <c r="AL264" s="153"/>
      <c r="AM264" s="154"/>
    </row>
    <row r="265" spans="2:54" ht="5.0999999999999996" customHeight="1" x14ac:dyDescent="0.25"/>
    <row r="266" spans="2:54" x14ac:dyDescent="0.25">
      <c r="C266" s="49" t="s">
        <v>69</v>
      </c>
      <c r="D266" s="50"/>
      <c r="E266" s="50"/>
      <c r="F266" s="50"/>
      <c r="G266" s="50"/>
      <c r="H266" s="50"/>
      <c r="I266" s="50"/>
      <c r="J266" s="50"/>
      <c r="K266" s="50"/>
      <c r="L266" s="50"/>
      <c r="M266" s="50"/>
      <c r="N266" s="50"/>
      <c r="O266" s="50"/>
      <c r="P266" s="50"/>
      <c r="Q266" s="50"/>
      <c r="R266" s="50"/>
      <c r="S266" s="50"/>
      <c r="T266" s="50"/>
      <c r="U266" s="50"/>
      <c r="V266" s="50"/>
      <c r="W266" s="50"/>
      <c r="X266" s="50"/>
      <c r="Y266" s="50"/>
      <c r="Z266" s="59"/>
      <c r="AA266" s="7" t="s">
        <v>28</v>
      </c>
      <c r="AB266" s="60"/>
      <c r="AC266" s="61"/>
      <c r="AD266" s="61"/>
      <c r="AE266" s="61"/>
      <c r="AF266" s="62"/>
      <c r="AG266">
        <f>IF(AB266&gt;0,1,0)</f>
        <v>0</v>
      </c>
      <c r="AI266" s="155">
        <v>168</v>
      </c>
      <c r="AJ266" s="156"/>
      <c r="AK266" s="156"/>
      <c r="AL266" s="156"/>
      <c r="AM266" s="157"/>
    </row>
    <row r="267" spans="2:54" x14ac:dyDescent="0.25"/>
    <row r="268" spans="2:54" s="19" customFormat="1" x14ac:dyDescent="0.25">
      <c r="B268" s="65" t="s">
        <v>154</v>
      </c>
      <c r="C268" s="66"/>
      <c r="D268" s="66"/>
      <c r="E268" s="66"/>
      <c r="F268" s="66"/>
      <c r="G268" s="66"/>
      <c r="H268" s="66"/>
      <c r="I268" s="66"/>
      <c r="J268" s="66"/>
      <c r="K268" s="66"/>
      <c r="L268" s="66"/>
      <c r="M268" s="66"/>
      <c r="N268" s="66"/>
      <c r="O268" s="66"/>
      <c r="P268" s="66"/>
      <c r="Q268" s="66"/>
      <c r="R268" s="66"/>
      <c r="S268" s="66"/>
      <c r="T268" s="66"/>
      <c r="U268" s="66"/>
      <c r="V268" s="66"/>
      <c r="W268" s="66"/>
      <c r="X268" s="66"/>
      <c r="Y268" s="66"/>
      <c r="Z268" s="66"/>
      <c r="AA268" s="66"/>
      <c r="AB268" s="66"/>
      <c r="AC268" s="66"/>
      <c r="AD268" s="67"/>
      <c r="AE268" s="67"/>
      <c r="AF268" s="67"/>
      <c r="AG268" s="67"/>
      <c r="AH268" s="67"/>
      <c r="AI268" s="67"/>
      <c r="AJ268" s="67"/>
      <c r="AK268" s="67"/>
      <c r="AL268" s="67"/>
      <c r="AM268" s="67"/>
      <c r="AN268" s="67"/>
      <c r="AO268" s="67"/>
      <c r="AP268" s="67"/>
      <c r="AQ268" s="67"/>
    </row>
    <row r="269" spans="2:54" ht="5.0999999999999996" customHeight="1" x14ac:dyDescent="0.25"/>
    <row r="270" spans="2:54" ht="15" customHeight="1" x14ac:dyDescent="0.25">
      <c r="C270" s="80" t="str">
        <f>CONCATENATE("Centro 1 ",I86)</f>
        <v xml:space="preserve">Centro 1 </v>
      </c>
      <c r="D270" s="81"/>
      <c r="E270" s="81"/>
      <c r="F270" s="81"/>
      <c r="G270" s="81"/>
      <c r="H270" s="81"/>
      <c r="I270" s="81"/>
      <c r="J270" s="81"/>
      <c r="K270" s="81"/>
      <c r="L270" s="81"/>
      <c r="M270" s="166"/>
      <c r="N270" s="166"/>
      <c r="O270" s="166"/>
      <c r="P270" s="166"/>
      <c r="Q270" s="166"/>
      <c r="R270" s="167"/>
      <c r="T270" s="161" t="s">
        <v>75</v>
      </c>
      <c r="U270" s="162"/>
      <c r="V270" s="163"/>
      <c r="X270" s="49" t="s">
        <v>78</v>
      </c>
      <c r="Y270" s="50"/>
      <c r="Z270" s="50"/>
      <c r="AA270" s="50"/>
      <c r="AB270" s="50"/>
      <c r="AC270" s="50"/>
      <c r="AD270" s="50"/>
      <c r="AE270" s="50"/>
      <c r="AF270" s="50"/>
      <c r="AG270" s="50"/>
      <c r="AH270" s="50"/>
      <c r="AI270" s="50"/>
      <c r="AJ270" s="50"/>
      <c r="AK270" s="50"/>
      <c r="AL270" s="50"/>
      <c r="AM270" s="50"/>
      <c r="AN270" s="50"/>
      <c r="AO270" s="50"/>
      <c r="AP270" s="50"/>
      <c r="AQ270" s="59"/>
    </row>
    <row r="271" spans="2:54" s="1" customFormat="1" ht="5.0999999999999996" customHeight="1" x14ac:dyDescent="0.25">
      <c r="C271"/>
      <c r="D271"/>
      <c r="E271"/>
      <c r="F271"/>
      <c r="G271"/>
      <c r="H271"/>
      <c r="I271"/>
      <c r="J271"/>
      <c r="K271"/>
      <c r="L271"/>
      <c r="M271"/>
      <c r="N271"/>
      <c r="O271"/>
      <c r="P271"/>
      <c r="Q271"/>
      <c r="R271"/>
      <c r="S271"/>
      <c r="T271"/>
      <c r="U271"/>
    </row>
    <row r="272" spans="2:54" ht="15" customHeight="1" x14ac:dyDescent="0.25">
      <c r="C272" s="49" t="s">
        <v>73</v>
      </c>
      <c r="D272" s="50"/>
      <c r="E272" s="50"/>
      <c r="F272" s="50"/>
      <c r="G272" s="50"/>
      <c r="H272" s="50"/>
      <c r="I272" s="50"/>
      <c r="J272" s="50"/>
      <c r="K272" s="50"/>
      <c r="L272" s="50"/>
      <c r="M272" s="50"/>
      <c r="N272" s="50"/>
      <c r="O272" s="50"/>
      <c r="P272" s="50"/>
      <c r="Q272" s="50"/>
      <c r="R272" s="59"/>
      <c r="S272" s="7" t="s">
        <v>28</v>
      </c>
      <c r="T272" s="60"/>
      <c r="U272" s="61"/>
      <c r="V272" s="62"/>
      <c r="W272">
        <f>IF(T272&lt;&gt;"",1,0)</f>
        <v>0</v>
      </c>
      <c r="X272" s="56"/>
      <c r="Y272" s="63"/>
      <c r="Z272" s="63"/>
      <c r="AA272" s="63"/>
      <c r="AB272" s="63"/>
      <c r="AC272" s="63"/>
      <c r="AD272" s="63"/>
      <c r="AE272" s="63"/>
      <c r="AF272" s="63"/>
      <c r="AG272" s="63"/>
      <c r="AH272" s="63"/>
      <c r="AI272" s="63"/>
      <c r="AJ272" s="63"/>
      <c r="AK272" s="63"/>
      <c r="AL272" s="63"/>
      <c r="AM272" s="63"/>
      <c r="AN272" s="63"/>
      <c r="AO272" s="63"/>
      <c r="AP272" s="63"/>
      <c r="AQ272" s="64"/>
      <c r="BB272" s="20"/>
    </row>
    <row r="273" spans="3:54" ht="15" customHeight="1" x14ac:dyDescent="0.25">
      <c r="C273" s="49" t="s">
        <v>74</v>
      </c>
      <c r="D273" s="50"/>
      <c r="E273" s="50"/>
      <c r="F273" s="50"/>
      <c r="G273" s="50"/>
      <c r="H273" s="50"/>
      <c r="I273" s="50"/>
      <c r="J273" s="50"/>
      <c r="K273" s="50"/>
      <c r="L273" s="50"/>
      <c r="M273" s="50"/>
      <c r="N273" s="50"/>
      <c r="O273" s="50"/>
      <c r="P273" s="50"/>
      <c r="Q273" s="50"/>
      <c r="R273" s="59"/>
      <c r="S273" s="7" t="s">
        <v>28</v>
      </c>
      <c r="T273" s="60"/>
      <c r="U273" s="61"/>
      <c r="V273" s="62"/>
      <c r="W273">
        <f t="shared" ref="W273:W276" si="11">IF(T273&lt;&gt;"",1,0)</f>
        <v>0</v>
      </c>
      <c r="X273" s="56"/>
      <c r="Y273" s="63"/>
      <c r="Z273" s="63"/>
      <c r="AA273" s="63"/>
      <c r="AB273" s="63"/>
      <c r="AC273" s="63"/>
      <c r="AD273" s="63"/>
      <c r="AE273" s="63"/>
      <c r="AF273" s="63"/>
      <c r="AG273" s="63"/>
      <c r="AH273" s="63"/>
      <c r="AI273" s="63"/>
      <c r="AJ273" s="63"/>
      <c r="AK273" s="63"/>
      <c r="AL273" s="63"/>
      <c r="AM273" s="63"/>
      <c r="AN273" s="63"/>
      <c r="AO273" s="63"/>
      <c r="AP273" s="63"/>
      <c r="AQ273" s="64"/>
      <c r="BB273" s="20"/>
    </row>
    <row r="274" spans="3:54" ht="15" customHeight="1" x14ac:dyDescent="0.25">
      <c r="C274" s="49" t="s">
        <v>72</v>
      </c>
      <c r="D274" s="50"/>
      <c r="E274" s="50"/>
      <c r="F274" s="50"/>
      <c r="G274" s="50"/>
      <c r="H274" s="50"/>
      <c r="I274" s="50"/>
      <c r="J274" s="50"/>
      <c r="K274" s="50"/>
      <c r="L274" s="50"/>
      <c r="M274" s="50"/>
      <c r="N274" s="50"/>
      <c r="O274" s="50"/>
      <c r="P274" s="50"/>
      <c r="Q274" s="50"/>
      <c r="R274" s="59"/>
      <c r="S274" s="7" t="s">
        <v>28</v>
      </c>
      <c r="T274" s="60"/>
      <c r="U274" s="61"/>
      <c r="V274" s="62"/>
      <c r="W274">
        <f t="shared" si="11"/>
        <v>0</v>
      </c>
      <c r="X274" s="56"/>
      <c r="Y274" s="63"/>
      <c r="Z274" s="63"/>
      <c r="AA274" s="63"/>
      <c r="AB274" s="63"/>
      <c r="AC274" s="63"/>
      <c r="AD274" s="63"/>
      <c r="AE274" s="63"/>
      <c r="AF274" s="63"/>
      <c r="AG274" s="63"/>
      <c r="AH274" s="63"/>
      <c r="AI274" s="63"/>
      <c r="AJ274" s="63"/>
      <c r="AK274" s="63"/>
      <c r="AL274" s="63"/>
      <c r="AM274" s="63"/>
      <c r="AN274" s="63"/>
      <c r="AO274" s="63"/>
      <c r="AP274" s="63"/>
      <c r="AQ274" s="64"/>
      <c r="BB274" s="20"/>
    </row>
    <row r="275" spans="3:54" ht="15" customHeight="1" x14ac:dyDescent="0.25">
      <c r="C275" s="49" t="s">
        <v>76</v>
      </c>
      <c r="D275" s="50"/>
      <c r="E275" s="50"/>
      <c r="F275" s="50"/>
      <c r="G275" s="50"/>
      <c r="H275" s="50"/>
      <c r="I275" s="50"/>
      <c r="J275" s="50"/>
      <c r="K275" s="50"/>
      <c r="L275" s="50"/>
      <c r="M275" s="50"/>
      <c r="N275" s="50"/>
      <c r="O275" s="50"/>
      <c r="P275" s="50"/>
      <c r="Q275" s="50"/>
      <c r="R275" s="59"/>
      <c r="S275" s="7" t="s">
        <v>28</v>
      </c>
      <c r="T275" s="60"/>
      <c r="U275" s="61"/>
      <c r="V275" s="62"/>
      <c r="W275">
        <f t="shared" si="11"/>
        <v>0</v>
      </c>
      <c r="X275" s="56"/>
      <c r="Y275" s="63"/>
      <c r="Z275" s="63"/>
      <c r="AA275" s="63"/>
      <c r="AB275" s="63"/>
      <c r="AC275" s="63"/>
      <c r="AD275" s="63"/>
      <c r="AE275" s="63"/>
      <c r="AF275" s="63"/>
      <c r="AG275" s="63"/>
      <c r="AH275" s="63"/>
      <c r="AI275" s="63"/>
      <c r="AJ275" s="63"/>
      <c r="AK275" s="63"/>
      <c r="AL275" s="63"/>
      <c r="AM275" s="63"/>
      <c r="AN275" s="63"/>
      <c r="AO275" s="63"/>
      <c r="AP275" s="63"/>
      <c r="AQ275" s="64"/>
      <c r="BB275" s="20"/>
    </row>
    <row r="276" spans="3:54" ht="15" customHeight="1" x14ac:dyDescent="0.25">
      <c r="C276" s="49" t="s">
        <v>77</v>
      </c>
      <c r="D276" s="50"/>
      <c r="E276" s="50"/>
      <c r="F276" s="50"/>
      <c r="G276" s="50"/>
      <c r="H276" s="50"/>
      <c r="I276" s="50"/>
      <c r="J276" s="50"/>
      <c r="K276" s="50"/>
      <c r="L276" s="50"/>
      <c r="M276" s="50"/>
      <c r="N276" s="50"/>
      <c r="O276" s="50"/>
      <c r="P276" s="50"/>
      <c r="Q276" s="50"/>
      <c r="R276" s="59"/>
      <c r="S276" s="7" t="s">
        <v>28</v>
      </c>
      <c r="T276" s="60"/>
      <c r="U276" s="61"/>
      <c r="V276" s="62"/>
      <c r="W276">
        <f t="shared" si="11"/>
        <v>0</v>
      </c>
      <c r="X276" s="56"/>
      <c r="Y276" s="63"/>
      <c r="Z276" s="63"/>
      <c r="AA276" s="63"/>
      <c r="AB276" s="63"/>
      <c r="AC276" s="63"/>
      <c r="AD276" s="63"/>
      <c r="AE276" s="63"/>
      <c r="AF276" s="63"/>
      <c r="AG276" s="63"/>
      <c r="AH276" s="63"/>
      <c r="AI276" s="63"/>
      <c r="AJ276" s="63"/>
      <c r="AK276" s="63"/>
      <c r="AL276" s="63"/>
      <c r="AM276" s="63"/>
      <c r="AN276" s="63"/>
      <c r="AO276" s="63"/>
      <c r="AP276" s="63"/>
      <c r="AQ276" s="64"/>
      <c r="BB276" s="20"/>
    </row>
    <row r="277" spans="3:54" ht="5.0999999999999996" customHeight="1" x14ac:dyDescent="0.25"/>
    <row r="278" spans="3:54" ht="15" customHeight="1" x14ac:dyDescent="0.25">
      <c r="C278" s="80" t="str">
        <f>CONCATENATE("Centro 2 ",U86)</f>
        <v xml:space="preserve">Centro 2 </v>
      </c>
      <c r="D278" s="81"/>
      <c r="E278" s="81"/>
      <c r="F278" s="81"/>
      <c r="G278" s="81"/>
      <c r="H278" s="81"/>
      <c r="I278" s="81"/>
      <c r="J278" s="81"/>
      <c r="K278" s="81"/>
      <c r="L278" s="81"/>
      <c r="M278" s="166"/>
      <c r="N278" s="166"/>
      <c r="O278" s="166"/>
      <c r="P278" s="166"/>
      <c r="Q278" s="166"/>
      <c r="R278" s="167"/>
      <c r="T278" s="161" t="s">
        <v>75</v>
      </c>
      <c r="U278" s="162"/>
      <c r="V278" s="163"/>
      <c r="X278" s="49" t="s">
        <v>78</v>
      </c>
      <c r="Y278" s="50"/>
      <c r="Z278" s="50"/>
      <c r="AA278" s="50"/>
      <c r="AB278" s="50"/>
      <c r="AC278" s="50"/>
      <c r="AD278" s="50"/>
      <c r="AE278" s="50"/>
      <c r="AF278" s="50"/>
      <c r="AG278" s="50"/>
      <c r="AH278" s="50"/>
      <c r="AI278" s="50"/>
      <c r="AJ278" s="50"/>
      <c r="AK278" s="50"/>
      <c r="AL278" s="50"/>
      <c r="AM278" s="50"/>
      <c r="AN278" s="50"/>
      <c r="AO278" s="50"/>
      <c r="AP278" s="50"/>
      <c r="AQ278" s="59"/>
    </row>
    <row r="279" spans="3:54" s="1" customFormat="1" ht="5.0999999999999996" customHeight="1" x14ac:dyDescent="0.25">
      <c r="C279"/>
      <c r="D279"/>
      <c r="E279"/>
      <c r="F279"/>
      <c r="G279"/>
      <c r="H279"/>
      <c r="I279"/>
      <c r="J279"/>
      <c r="K279"/>
      <c r="L279"/>
      <c r="M279"/>
      <c r="N279"/>
      <c r="O279"/>
      <c r="P279"/>
      <c r="Q279"/>
      <c r="R279"/>
      <c r="S279"/>
      <c r="T279"/>
      <c r="U279"/>
    </row>
    <row r="280" spans="3:54" ht="15" customHeight="1" x14ac:dyDescent="0.25">
      <c r="C280" s="49" t="s">
        <v>73</v>
      </c>
      <c r="D280" s="50"/>
      <c r="E280" s="50"/>
      <c r="F280" s="50"/>
      <c r="G280" s="50"/>
      <c r="H280" s="50"/>
      <c r="I280" s="50"/>
      <c r="J280" s="50"/>
      <c r="K280" s="50"/>
      <c r="L280" s="50"/>
      <c r="M280" s="50"/>
      <c r="N280" s="50"/>
      <c r="O280" s="50"/>
      <c r="P280" s="50"/>
      <c r="Q280" s="50"/>
      <c r="R280" s="59"/>
      <c r="T280" s="60"/>
      <c r="U280" s="61"/>
      <c r="V280" s="62"/>
      <c r="X280" s="56"/>
      <c r="Y280" s="63"/>
      <c r="Z280" s="63"/>
      <c r="AA280" s="63"/>
      <c r="AB280" s="63"/>
      <c r="AC280" s="63"/>
      <c r="AD280" s="63"/>
      <c r="AE280" s="63"/>
      <c r="AF280" s="63"/>
      <c r="AG280" s="63"/>
      <c r="AH280" s="63"/>
      <c r="AI280" s="63"/>
      <c r="AJ280" s="63"/>
      <c r="AK280" s="63"/>
      <c r="AL280" s="63"/>
      <c r="AM280" s="63"/>
      <c r="AN280" s="63"/>
      <c r="AO280" s="63"/>
      <c r="AP280" s="63"/>
      <c r="AQ280" s="64"/>
    </row>
    <row r="281" spans="3:54" ht="15" customHeight="1" x14ac:dyDescent="0.25">
      <c r="C281" s="49" t="s">
        <v>74</v>
      </c>
      <c r="D281" s="50"/>
      <c r="E281" s="50"/>
      <c r="F281" s="50"/>
      <c r="G281" s="50"/>
      <c r="H281" s="50"/>
      <c r="I281" s="50"/>
      <c r="J281" s="50"/>
      <c r="K281" s="50"/>
      <c r="L281" s="50"/>
      <c r="M281" s="50"/>
      <c r="N281" s="50"/>
      <c r="O281" s="50"/>
      <c r="P281" s="50"/>
      <c r="Q281" s="50"/>
      <c r="R281" s="59"/>
      <c r="T281" s="60"/>
      <c r="U281" s="61"/>
      <c r="V281" s="62"/>
      <c r="X281" s="56"/>
      <c r="Y281" s="63"/>
      <c r="Z281" s="63"/>
      <c r="AA281" s="63"/>
      <c r="AB281" s="63"/>
      <c r="AC281" s="63"/>
      <c r="AD281" s="63"/>
      <c r="AE281" s="63"/>
      <c r="AF281" s="63"/>
      <c r="AG281" s="63"/>
      <c r="AH281" s="63"/>
      <c r="AI281" s="63"/>
      <c r="AJ281" s="63"/>
      <c r="AK281" s="63"/>
      <c r="AL281" s="63"/>
      <c r="AM281" s="63"/>
      <c r="AN281" s="63"/>
      <c r="AO281" s="63"/>
      <c r="AP281" s="63"/>
      <c r="AQ281" s="64"/>
    </row>
    <row r="282" spans="3:54" ht="15" customHeight="1" x14ac:dyDescent="0.25">
      <c r="C282" s="49" t="s">
        <v>72</v>
      </c>
      <c r="D282" s="50"/>
      <c r="E282" s="50"/>
      <c r="F282" s="50"/>
      <c r="G282" s="50"/>
      <c r="H282" s="50"/>
      <c r="I282" s="50"/>
      <c r="J282" s="50"/>
      <c r="K282" s="50"/>
      <c r="L282" s="50"/>
      <c r="M282" s="50"/>
      <c r="N282" s="50"/>
      <c r="O282" s="50"/>
      <c r="P282" s="50"/>
      <c r="Q282" s="50"/>
      <c r="R282" s="59"/>
      <c r="T282" s="60"/>
      <c r="U282" s="61"/>
      <c r="V282" s="62"/>
      <c r="X282" s="56"/>
      <c r="Y282" s="63"/>
      <c r="Z282" s="63"/>
      <c r="AA282" s="63"/>
      <c r="AB282" s="63"/>
      <c r="AC282" s="63"/>
      <c r="AD282" s="63"/>
      <c r="AE282" s="63"/>
      <c r="AF282" s="63"/>
      <c r="AG282" s="63"/>
      <c r="AH282" s="63"/>
      <c r="AI282" s="63"/>
      <c r="AJ282" s="63"/>
      <c r="AK282" s="63"/>
      <c r="AL282" s="63"/>
      <c r="AM282" s="63"/>
      <c r="AN282" s="63"/>
      <c r="AO282" s="63"/>
      <c r="AP282" s="63"/>
      <c r="AQ282" s="64"/>
    </row>
    <row r="283" spans="3:54" ht="15" customHeight="1" x14ac:dyDescent="0.25">
      <c r="C283" s="49" t="s">
        <v>76</v>
      </c>
      <c r="D283" s="50"/>
      <c r="E283" s="50"/>
      <c r="F283" s="50"/>
      <c r="G283" s="50"/>
      <c r="H283" s="50"/>
      <c r="I283" s="50"/>
      <c r="J283" s="50"/>
      <c r="K283" s="50"/>
      <c r="L283" s="50"/>
      <c r="M283" s="50"/>
      <c r="N283" s="50"/>
      <c r="O283" s="50"/>
      <c r="P283" s="50"/>
      <c r="Q283" s="50"/>
      <c r="R283" s="59"/>
      <c r="T283" s="60"/>
      <c r="U283" s="61"/>
      <c r="V283" s="62"/>
      <c r="X283" s="56"/>
      <c r="Y283" s="63"/>
      <c r="Z283" s="63"/>
      <c r="AA283" s="63"/>
      <c r="AB283" s="63"/>
      <c r="AC283" s="63"/>
      <c r="AD283" s="63"/>
      <c r="AE283" s="63"/>
      <c r="AF283" s="63"/>
      <c r="AG283" s="63"/>
      <c r="AH283" s="63"/>
      <c r="AI283" s="63"/>
      <c r="AJ283" s="63"/>
      <c r="AK283" s="63"/>
      <c r="AL283" s="63"/>
      <c r="AM283" s="63"/>
      <c r="AN283" s="63"/>
      <c r="AO283" s="63"/>
      <c r="AP283" s="63"/>
      <c r="AQ283" s="64"/>
    </row>
    <row r="284" spans="3:54" ht="15" customHeight="1" x14ac:dyDescent="0.25">
      <c r="C284" s="49" t="s">
        <v>77</v>
      </c>
      <c r="D284" s="50"/>
      <c r="E284" s="50"/>
      <c r="F284" s="50"/>
      <c r="G284" s="50"/>
      <c r="H284" s="50"/>
      <c r="I284" s="50"/>
      <c r="J284" s="50"/>
      <c r="K284" s="50"/>
      <c r="L284" s="50"/>
      <c r="M284" s="50"/>
      <c r="N284" s="50"/>
      <c r="O284" s="50"/>
      <c r="P284" s="50"/>
      <c r="Q284" s="50"/>
      <c r="R284" s="59"/>
      <c r="T284" s="60"/>
      <c r="U284" s="61"/>
      <c r="V284" s="62"/>
      <c r="X284" s="56"/>
      <c r="Y284" s="63"/>
      <c r="Z284" s="63"/>
      <c r="AA284" s="63"/>
      <c r="AB284" s="63"/>
      <c r="AC284" s="63"/>
      <c r="AD284" s="63"/>
      <c r="AE284" s="63"/>
      <c r="AF284" s="63"/>
      <c r="AG284" s="63"/>
      <c r="AH284" s="63"/>
      <c r="AI284" s="63"/>
      <c r="AJ284" s="63"/>
      <c r="AK284" s="63"/>
      <c r="AL284" s="63"/>
      <c r="AM284" s="63"/>
      <c r="AN284" s="63"/>
      <c r="AO284" s="63"/>
      <c r="AP284" s="63"/>
      <c r="AQ284" s="64"/>
    </row>
    <row r="285" spans="3:54" ht="5.0999999999999996" customHeight="1" x14ac:dyDescent="0.25"/>
    <row r="286" spans="3:54" ht="15" customHeight="1" x14ac:dyDescent="0.25">
      <c r="C286" s="80" t="str">
        <f>CONCATENATE("Centro 3 ",AG86)</f>
        <v xml:space="preserve">Centro 3 </v>
      </c>
      <c r="D286" s="81"/>
      <c r="E286" s="81"/>
      <c r="F286" s="81"/>
      <c r="G286" s="81"/>
      <c r="H286" s="81"/>
      <c r="I286" s="81"/>
      <c r="J286" s="81"/>
      <c r="K286" s="81"/>
      <c r="L286" s="81"/>
      <c r="M286" s="166"/>
      <c r="N286" s="166"/>
      <c r="O286" s="166"/>
      <c r="P286" s="166"/>
      <c r="Q286" s="166"/>
      <c r="R286" s="167"/>
      <c r="T286" s="161" t="s">
        <v>75</v>
      </c>
      <c r="U286" s="162"/>
      <c r="V286" s="163"/>
      <c r="X286" s="49" t="s">
        <v>78</v>
      </c>
      <c r="Y286" s="50"/>
      <c r="Z286" s="50"/>
      <c r="AA286" s="50"/>
      <c r="AB286" s="50"/>
      <c r="AC286" s="50"/>
      <c r="AD286" s="50"/>
      <c r="AE286" s="50"/>
      <c r="AF286" s="50"/>
      <c r="AG286" s="50"/>
      <c r="AH286" s="50"/>
      <c r="AI286" s="50"/>
      <c r="AJ286" s="50"/>
      <c r="AK286" s="50"/>
      <c r="AL286" s="50"/>
      <c r="AM286" s="50"/>
      <c r="AN286" s="50"/>
      <c r="AO286" s="50"/>
      <c r="AP286" s="50"/>
      <c r="AQ286" s="59"/>
    </row>
    <row r="287" spans="3:54" s="1" customFormat="1" ht="5.0999999999999996" customHeight="1" x14ac:dyDescent="0.25">
      <c r="C287"/>
      <c r="D287"/>
      <c r="E287"/>
      <c r="F287"/>
      <c r="G287"/>
      <c r="H287"/>
      <c r="I287"/>
      <c r="J287"/>
      <c r="K287"/>
      <c r="L287"/>
      <c r="M287"/>
      <c r="N287"/>
      <c r="O287"/>
      <c r="P287"/>
      <c r="Q287"/>
      <c r="R287"/>
      <c r="S287"/>
      <c r="T287"/>
      <c r="U287"/>
    </row>
    <row r="288" spans="3:54" ht="15" customHeight="1" x14ac:dyDescent="0.25">
      <c r="C288" s="49" t="s">
        <v>73</v>
      </c>
      <c r="D288" s="50"/>
      <c r="E288" s="50"/>
      <c r="F288" s="50"/>
      <c r="G288" s="50"/>
      <c r="H288" s="50"/>
      <c r="I288" s="50"/>
      <c r="J288" s="50"/>
      <c r="K288" s="50"/>
      <c r="L288" s="50"/>
      <c r="M288" s="50"/>
      <c r="N288" s="50"/>
      <c r="O288" s="50"/>
      <c r="P288" s="50"/>
      <c r="Q288" s="50"/>
      <c r="R288" s="59"/>
      <c r="T288" s="60"/>
      <c r="U288" s="61"/>
      <c r="V288" s="62"/>
      <c r="X288" s="56"/>
      <c r="Y288" s="63"/>
      <c r="Z288" s="63"/>
      <c r="AA288" s="63"/>
      <c r="AB288" s="63"/>
      <c r="AC288" s="63"/>
      <c r="AD288" s="63"/>
      <c r="AE288" s="63"/>
      <c r="AF288" s="63"/>
      <c r="AG288" s="63"/>
      <c r="AH288" s="63"/>
      <c r="AI288" s="63"/>
      <c r="AJ288" s="63"/>
      <c r="AK288" s="63"/>
      <c r="AL288" s="63"/>
      <c r="AM288" s="63"/>
      <c r="AN288" s="63"/>
      <c r="AO288" s="63"/>
      <c r="AP288" s="63"/>
      <c r="AQ288" s="64"/>
    </row>
    <row r="289" spans="1:54" ht="15" customHeight="1" x14ac:dyDescent="0.25">
      <c r="C289" s="49" t="s">
        <v>74</v>
      </c>
      <c r="D289" s="50"/>
      <c r="E289" s="50"/>
      <c r="F289" s="50"/>
      <c r="G289" s="50"/>
      <c r="H289" s="50"/>
      <c r="I289" s="50"/>
      <c r="J289" s="50"/>
      <c r="K289" s="50"/>
      <c r="L289" s="50"/>
      <c r="M289" s="50"/>
      <c r="N289" s="50"/>
      <c r="O289" s="50"/>
      <c r="P289" s="50"/>
      <c r="Q289" s="50"/>
      <c r="R289" s="59"/>
      <c r="T289" s="60"/>
      <c r="U289" s="61"/>
      <c r="V289" s="62"/>
      <c r="X289" s="56"/>
      <c r="Y289" s="63"/>
      <c r="Z289" s="63"/>
      <c r="AA289" s="63"/>
      <c r="AB289" s="63"/>
      <c r="AC289" s="63"/>
      <c r="AD289" s="63"/>
      <c r="AE289" s="63"/>
      <c r="AF289" s="63"/>
      <c r="AG289" s="63"/>
      <c r="AH289" s="63"/>
      <c r="AI289" s="63"/>
      <c r="AJ289" s="63"/>
      <c r="AK289" s="63"/>
      <c r="AL289" s="63"/>
      <c r="AM289" s="63"/>
      <c r="AN289" s="63"/>
      <c r="AO289" s="63"/>
      <c r="AP289" s="63"/>
      <c r="AQ289" s="64"/>
    </row>
    <row r="290" spans="1:54" ht="15" customHeight="1" x14ac:dyDescent="0.25">
      <c r="C290" s="49" t="s">
        <v>72</v>
      </c>
      <c r="D290" s="50"/>
      <c r="E290" s="50"/>
      <c r="F290" s="50"/>
      <c r="G290" s="50"/>
      <c r="H290" s="50"/>
      <c r="I290" s="50"/>
      <c r="J290" s="50"/>
      <c r="K290" s="50"/>
      <c r="L290" s="50"/>
      <c r="M290" s="50"/>
      <c r="N290" s="50"/>
      <c r="O290" s="50"/>
      <c r="P290" s="50"/>
      <c r="Q290" s="50"/>
      <c r="R290" s="59"/>
      <c r="T290" s="60"/>
      <c r="U290" s="61"/>
      <c r="V290" s="62"/>
      <c r="X290" s="56"/>
      <c r="Y290" s="63"/>
      <c r="Z290" s="63"/>
      <c r="AA290" s="63"/>
      <c r="AB290" s="63"/>
      <c r="AC290" s="63"/>
      <c r="AD290" s="63"/>
      <c r="AE290" s="63"/>
      <c r="AF290" s="63"/>
      <c r="AG290" s="63"/>
      <c r="AH290" s="63"/>
      <c r="AI290" s="63"/>
      <c r="AJ290" s="63"/>
      <c r="AK290" s="63"/>
      <c r="AL290" s="63"/>
      <c r="AM290" s="63"/>
      <c r="AN290" s="63"/>
      <c r="AO290" s="63"/>
      <c r="AP290" s="63"/>
      <c r="AQ290" s="64"/>
    </row>
    <row r="291" spans="1:54" ht="15" customHeight="1" x14ac:dyDescent="0.25">
      <c r="C291" s="49" t="s">
        <v>76</v>
      </c>
      <c r="D291" s="50"/>
      <c r="E291" s="50"/>
      <c r="F291" s="50"/>
      <c r="G291" s="50"/>
      <c r="H291" s="50"/>
      <c r="I291" s="50"/>
      <c r="J291" s="50"/>
      <c r="K291" s="50"/>
      <c r="L291" s="50"/>
      <c r="M291" s="50"/>
      <c r="N291" s="50"/>
      <c r="O291" s="50"/>
      <c r="P291" s="50"/>
      <c r="Q291" s="50"/>
      <c r="R291" s="59"/>
      <c r="T291" s="60"/>
      <c r="U291" s="61"/>
      <c r="V291" s="62"/>
      <c r="X291" s="56"/>
      <c r="Y291" s="63"/>
      <c r="Z291" s="63"/>
      <c r="AA291" s="63"/>
      <c r="AB291" s="63"/>
      <c r="AC291" s="63"/>
      <c r="AD291" s="63"/>
      <c r="AE291" s="63"/>
      <c r="AF291" s="63"/>
      <c r="AG291" s="63"/>
      <c r="AH291" s="63"/>
      <c r="AI291" s="63"/>
      <c r="AJ291" s="63"/>
      <c r="AK291" s="63"/>
      <c r="AL291" s="63"/>
      <c r="AM291" s="63"/>
      <c r="AN291" s="63"/>
      <c r="AO291" s="63"/>
      <c r="AP291" s="63"/>
      <c r="AQ291" s="64"/>
    </row>
    <row r="292" spans="1:54" ht="15" customHeight="1" x14ac:dyDescent="0.25">
      <c r="C292" s="49" t="s">
        <v>77</v>
      </c>
      <c r="D292" s="50"/>
      <c r="E292" s="50"/>
      <c r="F292" s="50"/>
      <c r="G292" s="50"/>
      <c r="H292" s="50"/>
      <c r="I292" s="50"/>
      <c r="J292" s="50"/>
      <c r="K292" s="50"/>
      <c r="L292" s="50"/>
      <c r="M292" s="50"/>
      <c r="N292" s="50"/>
      <c r="O292" s="50"/>
      <c r="P292" s="50"/>
      <c r="Q292" s="50"/>
      <c r="R292" s="59"/>
      <c r="T292" s="60"/>
      <c r="U292" s="61"/>
      <c r="V292" s="62"/>
      <c r="X292" s="56"/>
      <c r="Y292" s="63"/>
      <c r="Z292" s="63"/>
      <c r="AA292" s="63"/>
      <c r="AB292" s="63"/>
      <c r="AC292" s="63"/>
      <c r="AD292" s="63"/>
      <c r="AE292" s="63"/>
      <c r="AF292" s="63"/>
      <c r="AG292" s="63"/>
      <c r="AH292" s="63"/>
      <c r="AI292" s="63"/>
      <c r="AJ292" s="63"/>
      <c r="AK292" s="63"/>
      <c r="AL292" s="63"/>
      <c r="AM292" s="63"/>
      <c r="AN292" s="63"/>
      <c r="AO292" s="63"/>
      <c r="AP292" s="63"/>
      <c r="AQ292" s="64"/>
    </row>
    <row r="293" spans="1:54" ht="15" customHeight="1" x14ac:dyDescent="0.25"/>
    <row r="294" spans="1:54" s="19" customFormat="1" x14ac:dyDescent="0.25">
      <c r="B294" s="65" t="s">
        <v>155</v>
      </c>
      <c r="C294" s="66"/>
      <c r="D294" s="66"/>
      <c r="E294" s="66"/>
      <c r="F294" s="66"/>
      <c r="G294" s="66"/>
      <c r="H294" s="66"/>
      <c r="I294" s="66"/>
      <c r="J294" s="66"/>
      <c r="K294" s="66"/>
      <c r="L294" s="66"/>
      <c r="M294" s="66"/>
      <c r="N294" s="66"/>
      <c r="O294" s="66"/>
      <c r="P294" s="66"/>
      <c r="Q294" s="66"/>
      <c r="R294" s="66"/>
      <c r="S294" s="66"/>
      <c r="T294" s="66"/>
      <c r="U294" s="66"/>
      <c r="V294" s="66"/>
      <c r="W294" s="66"/>
      <c r="X294" s="66"/>
      <c r="Y294" s="66"/>
      <c r="Z294" s="66"/>
      <c r="AA294" s="66"/>
      <c r="AB294" s="66"/>
      <c r="AC294" s="66"/>
      <c r="AD294" s="67"/>
      <c r="AE294" s="67"/>
      <c r="AF294" s="67"/>
      <c r="AG294" s="67"/>
      <c r="AH294" s="67"/>
      <c r="AI294" s="67"/>
      <c r="AJ294" s="67"/>
      <c r="AK294" s="67"/>
      <c r="AL294" s="67"/>
      <c r="AM294" s="67"/>
      <c r="AN294" s="67"/>
      <c r="AO294" s="67"/>
      <c r="AP294" s="67"/>
      <c r="AQ294" s="67"/>
    </row>
    <row r="295" spans="1:54" ht="5.0999999999999996" customHeight="1" x14ac:dyDescent="0.25"/>
    <row r="296" spans="1:54" x14ac:dyDescent="0.25">
      <c r="C296" s="75" t="s">
        <v>147</v>
      </c>
      <c r="D296" s="76"/>
      <c r="E296" s="77"/>
      <c r="F296" s="77"/>
      <c r="G296" s="77"/>
      <c r="H296" s="77"/>
      <c r="I296" s="77"/>
      <c r="J296" s="77"/>
      <c r="K296" s="77"/>
      <c r="L296" s="77"/>
      <c r="M296" s="77"/>
      <c r="N296" s="77"/>
      <c r="O296" s="77"/>
      <c r="P296" s="77"/>
      <c r="Q296" s="77"/>
      <c r="R296" s="77"/>
      <c r="S296" s="77"/>
      <c r="T296" s="77"/>
      <c r="U296" s="77"/>
      <c r="V296" s="77"/>
      <c r="W296" s="77"/>
      <c r="X296" s="77"/>
      <c r="Y296" s="77"/>
      <c r="Z296" s="78"/>
      <c r="AA296" s="79"/>
      <c r="AC296" s="161" t="s">
        <v>81</v>
      </c>
      <c r="AD296" s="162"/>
      <c r="AE296" s="163"/>
    </row>
    <row r="297" spans="1:54" ht="5.0999999999999996" customHeight="1" x14ac:dyDescent="0.25"/>
    <row r="298" spans="1:54" x14ac:dyDescent="0.25">
      <c r="C298" s="49" t="s">
        <v>79</v>
      </c>
      <c r="D298" s="50"/>
      <c r="E298" s="50"/>
      <c r="F298" s="50"/>
      <c r="G298" s="50"/>
      <c r="H298" s="50"/>
      <c r="I298" s="50"/>
      <c r="J298" s="50"/>
      <c r="K298" s="50"/>
      <c r="L298" s="50"/>
      <c r="M298" s="50"/>
      <c r="N298" s="50"/>
      <c r="O298" s="50"/>
      <c r="P298" s="50"/>
      <c r="Q298" s="50"/>
      <c r="R298" s="50"/>
      <c r="S298" s="51"/>
      <c r="T298" s="51"/>
      <c r="U298" s="51"/>
      <c r="V298" s="51"/>
      <c r="W298" s="51"/>
      <c r="X298" s="51"/>
      <c r="Y298" s="51"/>
      <c r="Z298" s="51"/>
      <c r="AA298" s="52"/>
      <c r="AB298" s="7" t="s">
        <v>28</v>
      </c>
      <c r="AC298" s="60"/>
      <c r="AD298" s="61"/>
      <c r="AE298" s="62"/>
      <c r="AF298">
        <f>IF(AC298&gt;0,1,0)</f>
        <v>0</v>
      </c>
    </row>
    <row r="299" spans="1:54" x14ac:dyDescent="0.25">
      <c r="C299" s="49" t="s">
        <v>80</v>
      </c>
      <c r="D299" s="50"/>
      <c r="E299" s="50"/>
      <c r="F299" s="50"/>
      <c r="G299" s="50"/>
      <c r="H299" s="50"/>
      <c r="I299" s="50"/>
      <c r="J299" s="50"/>
      <c r="K299" s="50"/>
      <c r="L299" s="50"/>
      <c r="M299" s="50"/>
      <c r="N299" s="50"/>
      <c r="O299" s="50"/>
      <c r="P299" s="50"/>
      <c r="Q299" s="50"/>
      <c r="R299" s="50"/>
      <c r="S299" s="51"/>
      <c r="T299" s="51"/>
      <c r="U299" s="51"/>
      <c r="V299" s="51"/>
      <c r="W299" s="51"/>
      <c r="X299" s="51"/>
      <c r="Y299" s="51"/>
      <c r="Z299" s="51"/>
      <c r="AA299" s="52"/>
      <c r="AB299" s="7" t="s">
        <v>28</v>
      </c>
      <c r="AC299" s="60"/>
      <c r="AD299" s="61"/>
      <c r="AE299" s="62"/>
      <c r="AF299">
        <f>IF(AC299&gt;0,1,0)</f>
        <v>0</v>
      </c>
    </row>
    <row r="300" spans="1:54" x14ac:dyDescent="0.25"/>
    <row r="301" spans="1:54" x14ac:dyDescent="0.25">
      <c r="A301" s="19"/>
      <c r="B301" s="65" t="s">
        <v>171</v>
      </c>
      <c r="C301" s="66"/>
      <c r="D301" s="66"/>
      <c r="E301" s="66"/>
      <c r="F301" s="66"/>
      <c r="G301" s="66"/>
      <c r="H301" s="66"/>
      <c r="I301" s="66"/>
      <c r="J301" s="66"/>
      <c r="K301" s="66"/>
      <c r="L301" s="66"/>
      <c r="M301" s="66"/>
      <c r="N301" s="66"/>
      <c r="O301" s="66"/>
      <c r="P301" s="66"/>
      <c r="Q301" s="66"/>
      <c r="R301" s="66"/>
      <c r="S301" s="66"/>
      <c r="T301" s="66"/>
      <c r="U301" s="66"/>
      <c r="V301" s="66"/>
      <c r="W301" s="66"/>
      <c r="X301" s="66"/>
      <c r="Y301" s="66"/>
      <c r="Z301" s="66"/>
      <c r="AA301" s="66"/>
      <c r="AB301" s="66"/>
      <c r="AC301" s="66"/>
      <c r="AD301" s="67"/>
      <c r="AE301" s="67"/>
      <c r="AF301" s="67"/>
      <c r="AG301" s="67"/>
      <c r="AH301" s="67"/>
      <c r="AI301" s="67"/>
      <c r="AJ301" s="67"/>
      <c r="AK301" s="67"/>
      <c r="AL301" s="67"/>
      <c r="AM301" s="67"/>
      <c r="AN301" s="67"/>
      <c r="AO301" s="67"/>
      <c r="AP301" s="67"/>
      <c r="AQ301" s="67"/>
    </row>
    <row r="302" spans="1:54" ht="5.0999999999999996" customHeight="1" x14ac:dyDescent="0.25">
      <c r="BB302" s="1" t="s">
        <v>162</v>
      </c>
    </row>
    <row r="303" spans="1:54" x14ac:dyDescent="0.25">
      <c r="BB303" s="21" t="s">
        <v>158</v>
      </c>
    </row>
    <row r="304" spans="1:54" s="22" customFormat="1" ht="58.5" customHeight="1" x14ac:dyDescent="0.25">
      <c r="B304" s="69" t="str">
        <f>CONCATENATE(BB302,AS22,BB303,AS24,BB304,BB305,AS11,BB306,AS13,BB307,AS15," ",AS16," ",AS18,"-",AS20,BB308)</f>
        <v>D./Dª. , con  DNI , enterado de las condiciones  y requisitos  que se exigen para la adjudicación del contrato de, se compromete en su propio nombre y derecho, y en nombre de la empresa , CIF , con domicilio en   - a la cual representa, a tomar a su cargo la ejecución del citado contrato con estricta sujeción a los  requisitos y condiciones que se exigen, aceptando incondicionalmente  las cláusulas del Pliego de Cláusulas Administrativas Particulares y del Pliego de Prescripciones Técnicas.</v>
      </c>
      <c r="C304" s="69"/>
      <c r="D304" s="69"/>
      <c r="E304" s="69"/>
      <c r="F304" s="69"/>
      <c r="G304" s="69"/>
      <c r="H304" s="69"/>
      <c r="I304" s="69"/>
      <c r="J304" s="69"/>
      <c r="K304" s="69"/>
      <c r="L304" s="69"/>
      <c r="M304" s="69"/>
      <c r="N304" s="69"/>
      <c r="O304" s="69"/>
      <c r="P304" s="69"/>
      <c r="Q304" s="69"/>
      <c r="R304" s="69"/>
      <c r="S304" s="69"/>
      <c r="T304" s="69"/>
      <c r="U304" s="69"/>
      <c r="V304" s="69"/>
      <c r="W304" s="69"/>
      <c r="X304" s="69"/>
      <c r="Y304" s="69"/>
      <c r="Z304" s="69"/>
      <c r="AA304" s="69"/>
      <c r="AB304" s="69"/>
      <c r="AC304" s="69"/>
      <c r="AD304" s="69"/>
      <c r="AE304" s="69"/>
      <c r="AF304" s="69"/>
      <c r="AG304" s="69"/>
      <c r="AH304" s="69"/>
      <c r="AI304" s="69"/>
      <c r="AJ304" s="69"/>
      <c r="AK304" s="69"/>
      <c r="AL304" s="69"/>
      <c r="AM304" s="69"/>
      <c r="AN304" s="69"/>
      <c r="AO304" s="69"/>
      <c r="AP304" s="69"/>
      <c r="AQ304" s="69"/>
      <c r="BB304" s="23" t="s">
        <v>157</v>
      </c>
    </row>
    <row r="305" spans="2:54" ht="24.75" customHeight="1" x14ac:dyDescent="0.25">
      <c r="B305" s="24" t="s">
        <v>163</v>
      </c>
      <c r="BB305" s="21" t="s">
        <v>159</v>
      </c>
    </row>
    <row r="306" spans="2:54" x14ac:dyDescent="0.25">
      <c r="BB306" s="21" t="s">
        <v>160</v>
      </c>
    </row>
    <row r="307" spans="2:54" ht="15.75" x14ac:dyDescent="0.25">
      <c r="B307" s="31"/>
      <c r="C307" s="32"/>
      <c r="D307" s="31"/>
      <c r="E307" s="31"/>
      <c r="F307" s="31"/>
      <c r="G307" s="31"/>
      <c r="H307" s="33"/>
      <c r="I307" s="164" t="str">
        <f>+I36</f>
        <v>Atención: Revise el documento. Falta alguno de los datos obligatorios</v>
      </c>
      <c r="J307" s="165"/>
      <c r="K307" s="165"/>
      <c r="L307" s="165"/>
      <c r="M307" s="165"/>
      <c r="N307" s="165"/>
      <c r="O307" s="165"/>
      <c r="P307" s="165"/>
      <c r="Q307" s="165"/>
      <c r="R307" s="165"/>
      <c r="S307" s="165"/>
      <c r="T307" s="165"/>
      <c r="U307" s="165"/>
      <c r="V307" s="165"/>
      <c r="W307" s="165"/>
      <c r="X307" s="165"/>
      <c r="Y307" s="165"/>
      <c r="Z307" s="165"/>
      <c r="AA307" s="165"/>
      <c r="AB307" s="165"/>
      <c r="AC307" s="165"/>
      <c r="AD307" s="165"/>
      <c r="AE307" s="165"/>
      <c r="BB307" s="21" t="s">
        <v>161</v>
      </c>
    </row>
    <row r="308" spans="2:54" x14ac:dyDescent="0.25">
      <c r="BB308" s="21" t="s">
        <v>199</v>
      </c>
    </row>
    <row r="309" spans="2:54" x14ac:dyDescent="0.25"/>
    <row r="310" spans="2:54" x14ac:dyDescent="0.25"/>
    <row r="311" spans="2:54" x14ac:dyDescent="0.25"/>
    <row r="312" spans="2:54" x14ac:dyDescent="0.25"/>
    <row r="313" spans="2:54" x14ac:dyDescent="0.25"/>
    <row r="314" spans="2:54" x14ac:dyDescent="0.25"/>
    <row r="315" spans="2:54" x14ac:dyDescent="0.25"/>
  </sheetData>
  <sheetProtection password="CD9C" sheet="1" objects="1" scenarios="1" selectLockedCells="1" autoFilter="0"/>
  <mergeCells count="555">
    <mergeCell ref="AB139:AD139"/>
    <mergeCell ref="AB140:AD140"/>
    <mergeCell ref="AB141:AD141"/>
    <mergeCell ref="B2:AQ2"/>
    <mergeCell ref="B4:AQ4"/>
    <mergeCell ref="B5:AQ5"/>
    <mergeCell ref="AB132:AD132"/>
    <mergeCell ref="AB133:AD133"/>
    <mergeCell ref="AB111:AD111"/>
    <mergeCell ref="AB112:AD112"/>
    <mergeCell ref="AB114:AD114"/>
    <mergeCell ref="AB115:AD115"/>
    <mergeCell ref="AB121:AD121"/>
    <mergeCell ref="AB122:AD122"/>
    <mergeCell ref="AB123:AD123"/>
    <mergeCell ref="AB124:AD124"/>
    <mergeCell ref="M119:BA119"/>
    <mergeCell ref="AB120:AD120"/>
    <mergeCell ref="AB129:AD129"/>
    <mergeCell ref="U132:W132"/>
    <mergeCell ref="U133:W133"/>
    <mergeCell ref="C127:L127"/>
    <mergeCell ref="N127:P127"/>
    <mergeCell ref="U122:W122"/>
    <mergeCell ref="B301:AQ301"/>
    <mergeCell ref="I36:AE36"/>
    <mergeCell ref="AC296:AE296"/>
    <mergeCell ref="AC298:AE298"/>
    <mergeCell ref="AC299:AE299"/>
    <mergeCell ref="N251:Q251"/>
    <mergeCell ref="N252:Q252"/>
    <mergeCell ref="N253:Q253"/>
    <mergeCell ref="N254:Q254"/>
    <mergeCell ref="N255:Q255"/>
    <mergeCell ref="C292:R292"/>
    <mergeCell ref="T292:V292"/>
    <mergeCell ref="C283:R283"/>
    <mergeCell ref="T283:V283"/>
    <mergeCell ref="C256:L256"/>
    <mergeCell ref="S258:AQ258"/>
    <mergeCell ref="C260:L260"/>
    <mergeCell ref="N260:Q260"/>
    <mergeCell ref="S260:AQ260"/>
    <mergeCell ref="C261:L261"/>
    <mergeCell ref="N261:Q261"/>
    <mergeCell ref="T286:V286"/>
    <mergeCell ref="X286:AQ286"/>
    <mergeCell ref="C282:R282"/>
    <mergeCell ref="I307:AE307"/>
    <mergeCell ref="S219:AQ219"/>
    <mergeCell ref="C234:L234"/>
    <mergeCell ref="N234:Q234"/>
    <mergeCell ref="S234:AQ234"/>
    <mergeCell ref="X292:AQ292"/>
    <mergeCell ref="C270:R270"/>
    <mergeCell ref="C278:R278"/>
    <mergeCell ref="C286:R286"/>
    <mergeCell ref="C290:R290"/>
    <mergeCell ref="T290:V290"/>
    <mergeCell ref="X290:AQ290"/>
    <mergeCell ref="C291:R291"/>
    <mergeCell ref="T291:V291"/>
    <mergeCell ref="X291:AQ291"/>
    <mergeCell ref="C288:R288"/>
    <mergeCell ref="T288:V288"/>
    <mergeCell ref="X288:AQ288"/>
    <mergeCell ref="C289:R289"/>
    <mergeCell ref="T289:V289"/>
    <mergeCell ref="X289:AQ289"/>
    <mergeCell ref="C284:R284"/>
    <mergeCell ref="T284:V284"/>
    <mergeCell ref="X284:AQ284"/>
    <mergeCell ref="T282:V282"/>
    <mergeCell ref="X282:AQ282"/>
    <mergeCell ref="X283:AQ283"/>
    <mergeCell ref="X278:AQ278"/>
    <mergeCell ref="C280:R280"/>
    <mergeCell ref="T280:V280"/>
    <mergeCell ref="X280:AQ280"/>
    <mergeCell ref="C281:R281"/>
    <mergeCell ref="T281:V281"/>
    <mergeCell ref="X281:AQ281"/>
    <mergeCell ref="X272:AQ272"/>
    <mergeCell ref="X273:AQ273"/>
    <mergeCell ref="X274:AQ274"/>
    <mergeCell ref="X275:AQ275"/>
    <mergeCell ref="X276:AQ276"/>
    <mergeCell ref="T278:V278"/>
    <mergeCell ref="X270:AQ270"/>
    <mergeCell ref="C276:R276"/>
    <mergeCell ref="C272:R272"/>
    <mergeCell ref="C273:R273"/>
    <mergeCell ref="C274:R274"/>
    <mergeCell ref="C275:R275"/>
    <mergeCell ref="T270:V270"/>
    <mergeCell ref="T272:V272"/>
    <mergeCell ref="T273:V273"/>
    <mergeCell ref="T274:V274"/>
    <mergeCell ref="T275:V275"/>
    <mergeCell ref="T276:V276"/>
    <mergeCell ref="AB266:AF266"/>
    <mergeCell ref="AI266:AM266"/>
    <mergeCell ref="N256:Q256"/>
    <mergeCell ref="S249:AQ249"/>
    <mergeCell ref="C251:L251"/>
    <mergeCell ref="C252:L252"/>
    <mergeCell ref="C253:L253"/>
    <mergeCell ref="C254:L254"/>
    <mergeCell ref="C255:L255"/>
    <mergeCell ref="S251:AQ251"/>
    <mergeCell ref="S252:AQ252"/>
    <mergeCell ref="S253:AQ253"/>
    <mergeCell ref="S254:AQ254"/>
    <mergeCell ref="C249:L249"/>
    <mergeCell ref="N249:Q249"/>
    <mergeCell ref="C266:Z266"/>
    <mergeCell ref="C257:L257"/>
    <mergeCell ref="N257:Q257"/>
    <mergeCell ref="S257:AQ257"/>
    <mergeCell ref="C258:L258"/>
    <mergeCell ref="N258:Q258"/>
    <mergeCell ref="C259:L259"/>
    <mergeCell ref="N259:Q259"/>
    <mergeCell ref="S259:AQ259"/>
    <mergeCell ref="C231:L231"/>
    <mergeCell ref="N231:Q231"/>
    <mergeCell ref="S231:AQ231"/>
    <mergeCell ref="C232:L232"/>
    <mergeCell ref="N232:Q232"/>
    <mergeCell ref="AB264:AF264"/>
    <mergeCell ref="AI264:AM264"/>
    <mergeCell ref="S236:AQ236"/>
    <mergeCell ref="S237:AQ237"/>
    <mergeCell ref="S238:AQ238"/>
    <mergeCell ref="S239:AQ239"/>
    <mergeCell ref="S240:AQ240"/>
    <mergeCell ref="S241:AQ241"/>
    <mergeCell ref="C238:L238"/>
    <mergeCell ref="C239:L239"/>
    <mergeCell ref="C240:L240"/>
    <mergeCell ref="C241:L241"/>
    <mergeCell ref="N238:Q238"/>
    <mergeCell ref="N239:Q239"/>
    <mergeCell ref="N240:Q240"/>
    <mergeCell ref="N241:Q241"/>
    <mergeCell ref="S255:AQ255"/>
    <mergeCell ref="S256:AQ256"/>
    <mergeCell ref="S247:AQ247"/>
    <mergeCell ref="C228:L228"/>
    <mergeCell ref="N228:Q228"/>
    <mergeCell ref="S228:AQ228"/>
    <mergeCell ref="C229:L229"/>
    <mergeCell ref="N229:Q229"/>
    <mergeCell ref="S229:AQ229"/>
    <mergeCell ref="C230:L230"/>
    <mergeCell ref="N230:Q230"/>
    <mergeCell ref="S230:AQ230"/>
    <mergeCell ref="C191:L191"/>
    <mergeCell ref="N191:AB191"/>
    <mergeCell ref="C192:L192"/>
    <mergeCell ref="N192:AB192"/>
    <mergeCell ref="C193:L193"/>
    <mergeCell ref="N193:O193"/>
    <mergeCell ref="C187:L187"/>
    <mergeCell ref="N187:AB187"/>
    <mergeCell ref="C188:L188"/>
    <mergeCell ref="N188:AB188"/>
    <mergeCell ref="C189:L189"/>
    <mergeCell ref="N189:O189"/>
    <mergeCell ref="C183:L183"/>
    <mergeCell ref="N183:AB183"/>
    <mergeCell ref="C184:L184"/>
    <mergeCell ref="N184:AB184"/>
    <mergeCell ref="C185:L185"/>
    <mergeCell ref="N185:O185"/>
    <mergeCell ref="C179:L179"/>
    <mergeCell ref="N179:AB179"/>
    <mergeCell ref="C180:L180"/>
    <mergeCell ref="N180:AB180"/>
    <mergeCell ref="C181:L181"/>
    <mergeCell ref="N181:O181"/>
    <mergeCell ref="C176:L176"/>
    <mergeCell ref="N176:AB176"/>
    <mergeCell ref="C177:L177"/>
    <mergeCell ref="N177:O177"/>
    <mergeCell ref="C171:L171"/>
    <mergeCell ref="C172:L172"/>
    <mergeCell ref="C173:L173"/>
    <mergeCell ref="N171:AB171"/>
    <mergeCell ref="N172:AB172"/>
    <mergeCell ref="N173:O173"/>
    <mergeCell ref="AB155:AD155"/>
    <mergeCell ref="AB156:AD156"/>
    <mergeCell ref="AB157:AD157"/>
    <mergeCell ref="U151:W151"/>
    <mergeCell ref="U153:W153"/>
    <mergeCell ref="U154:W154"/>
    <mergeCell ref="U155:W155"/>
    <mergeCell ref="C175:L175"/>
    <mergeCell ref="N175:AB175"/>
    <mergeCell ref="AB159:AD159"/>
    <mergeCell ref="AB160:AD160"/>
    <mergeCell ref="AB162:AD162"/>
    <mergeCell ref="AB163:AD163"/>
    <mergeCell ref="AB165:AD165"/>
    <mergeCell ref="U159:W159"/>
    <mergeCell ref="U160:W160"/>
    <mergeCell ref="U162:W162"/>
    <mergeCell ref="U163:W163"/>
    <mergeCell ref="U165:W165"/>
    <mergeCell ref="C161:L161"/>
    <mergeCell ref="C162:L162"/>
    <mergeCell ref="C163:L163"/>
    <mergeCell ref="C164:L164"/>
    <mergeCell ref="C154:L154"/>
    <mergeCell ref="N132:P132"/>
    <mergeCell ref="N133:P133"/>
    <mergeCell ref="U139:W139"/>
    <mergeCell ref="U140:W140"/>
    <mergeCell ref="U141:W141"/>
    <mergeCell ref="N129:P129"/>
    <mergeCell ref="U123:W123"/>
    <mergeCell ref="AB158:AD158"/>
    <mergeCell ref="AB144:AD144"/>
    <mergeCell ref="AB145:AD145"/>
    <mergeCell ref="AB146:AD146"/>
    <mergeCell ref="AB147:AD147"/>
    <mergeCell ref="AB148:AD148"/>
    <mergeCell ref="AB150:AD150"/>
    <mergeCell ref="U158:W158"/>
    <mergeCell ref="U144:W144"/>
    <mergeCell ref="U145:W145"/>
    <mergeCell ref="U146:W146"/>
    <mergeCell ref="U147:W147"/>
    <mergeCell ref="U148:W148"/>
    <mergeCell ref="U150:W150"/>
    <mergeCell ref="AB151:AD151"/>
    <mergeCell ref="AB153:AD153"/>
    <mergeCell ref="AB154:AD154"/>
    <mergeCell ref="C155:L155"/>
    <mergeCell ref="C156:L156"/>
    <mergeCell ref="N159:P159"/>
    <mergeCell ref="N160:P160"/>
    <mergeCell ref="N162:P162"/>
    <mergeCell ref="N163:P163"/>
    <mergeCell ref="C157:L157"/>
    <mergeCell ref="C158:L158"/>
    <mergeCell ref="C159:L159"/>
    <mergeCell ref="C160:L160"/>
    <mergeCell ref="C153:L153"/>
    <mergeCell ref="U111:W111"/>
    <mergeCell ref="U112:W112"/>
    <mergeCell ref="U114:W114"/>
    <mergeCell ref="U115:W115"/>
    <mergeCell ref="U121:W121"/>
    <mergeCell ref="U127:W127"/>
    <mergeCell ref="U156:W156"/>
    <mergeCell ref="U157:W157"/>
    <mergeCell ref="U124:W124"/>
    <mergeCell ref="N146:P146"/>
    <mergeCell ref="N147:P147"/>
    <mergeCell ref="N148:P148"/>
    <mergeCell ref="C152:L152"/>
    <mergeCell ref="N150:P150"/>
    <mergeCell ref="N151:P151"/>
    <mergeCell ref="U120:W120"/>
    <mergeCell ref="U129:W129"/>
    <mergeCell ref="N144:P144"/>
    <mergeCell ref="N145:P145"/>
    <mergeCell ref="C115:L115"/>
    <mergeCell ref="C146:L146"/>
    <mergeCell ref="C147:L147"/>
    <mergeCell ref="C148:L148"/>
    <mergeCell ref="C149:L149"/>
    <mergeCell ref="C150:L150"/>
    <mergeCell ref="C151:L151"/>
    <mergeCell ref="C131:L131"/>
    <mergeCell ref="C143:L143"/>
    <mergeCell ref="C129:L129"/>
    <mergeCell ref="C126:L126"/>
    <mergeCell ref="C132:L132"/>
    <mergeCell ref="C133:L133"/>
    <mergeCell ref="C144:L144"/>
    <mergeCell ref="C145:L145"/>
    <mergeCell ref="N165:P165"/>
    <mergeCell ref="N153:P153"/>
    <mergeCell ref="N154:P154"/>
    <mergeCell ref="N155:P155"/>
    <mergeCell ref="N156:P156"/>
    <mergeCell ref="N157:P157"/>
    <mergeCell ref="N158:P158"/>
    <mergeCell ref="D55:I55"/>
    <mergeCell ref="C119:L119"/>
    <mergeCell ref="C120:L120"/>
    <mergeCell ref="N120:P120"/>
    <mergeCell ref="C87:G87"/>
    <mergeCell ref="D65:I65"/>
    <mergeCell ref="C121:L121"/>
    <mergeCell ref="N121:P121"/>
    <mergeCell ref="C88:G88"/>
    <mergeCell ref="C89:G89"/>
    <mergeCell ref="C90:G90"/>
    <mergeCell ref="I84:S84"/>
    <mergeCell ref="C165:L165"/>
    <mergeCell ref="C94:L94"/>
    <mergeCell ref="C111:L111"/>
    <mergeCell ref="C112:L112"/>
    <mergeCell ref="C114:L114"/>
    <mergeCell ref="AB92:AD92"/>
    <mergeCell ref="AB94:AD94"/>
    <mergeCell ref="AB95:AD95"/>
    <mergeCell ref="AB96:AD96"/>
    <mergeCell ref="AG90:AQ90"/>
    <mergeCell ref="U87:AE87"/>
    <mergeCell ref="AG87:AQ87"/>
    <mergeCell ref="I88:S88"/>
    <mergeCell ref="U88:AE88"/>
    <mergeCell ref="AG88:AQ88"/>
    <mergeCell ref="I89:S89"/>
    <mergeCell ref="U89:AE89"/>
    <mergeCell ref="AG89:AQ89"/>
    <mergeCell ref="U92:W92"/>
    <mergeCell ref="U94:W94"/>
    <mergeCell ref="U95:W95"/>
    <mergeCell ref="U96:W96"/>
    <mergeCell ref="N94:P94"/>
    <mergeCell ref="I90:S90"/>
    <mergeCell ref="C95:L95"/>
    <mergeCell ref="N95:P95"/>
    <mergeCell ref="C96:L96"/>
    <mergeCell ref="N96:P96"/>
    <mergeCell ref="U90:AE90"/>
    <mergeCell ref="K79:M79"/>
    <mergeCell ref="O49:Q49"/>
    <mergeCell ref="O51:Q51"/>
    <mergeCell ref="O55:Q55"/>
    <mergeCell ref="O59:Q59"/>
    <mergeCell ref="O61:Q61"/>
    <mergeCell ref="O63:Q63"/>
    <mergeCell ref="O67:Q67"/>
    <mergeCell ref="O69:Q69"/>
    <mergeCell ref="O73:Q73"/>
    <mergeCell ref="K63:M63"/>
    <mergeCell ref="K67:M67"/>
    <mergeCell ref="K69:M69"/>
    <mergeCell ref="K73:M73"/>
    <mergeCell ref="K75:M75"/>
    <mergeCell ref="K61:M61"/>
    <mergeCell ref="AG84:AQ84"/>
    <mergeCell ref="N126:P126"/>
    <mergeCell ref="U126:W126"/>
    <mergeCell ref="AB126:AD126"/>
    <mergeCell ref="I86:S86"/>
    <mergeCell ref="U86:AE86"/>
    <mergeCell ref="AG86:AQ86"/>
    <mergeCell ref="I87:S87"/>
    <mergeCell ref="O75:Q75"/>
    <mergeCell ref="O77:Q77"/>
    <mergeCell ref="O79:Q79"/>
    <mergeCell ref="C122:L122"/>
    <mergeCell ref="N122:P122"/>
    <mergeCell ref="C123:L123"/>
    <mergeCell ref="N123:P123"/>
    <mergeCell ref="C124:L124"/>
    <mergeCell ref="N124:P124"/>
    <mergeCell ref="U84:AE84"/>
    <mergeCell ref="N92:P92"/>
    <mergeCell ref="C100:L100"/>
    <mergeCell ref="N111:P111"/>
    <mergeCell ref="N112:P112"/>
    <mergeCell ref="N114:P114"/>
    <mergeCell ref="N115:P115"/>
    <mergeCell ref="D47:I47"/>
    <mergeCell ref="D49:I49"/>
    <mergeCell ref="D51:I51"/>
    <mergeCell ref="C30:Q30"/>
    <mergeCell ref="C32:Q32"/>
    <mergeCell ref="R30:S30"/>
    <mergeCell ref="R32:S32"/>
    <mergeCell ref="K77:M77"/>
    <mergeCell ref="K45:M45"/>
    <mergeCell ref="K49:M49"/>
    <mergeCell ref="K51:M51"/>
    <mergeCell ref="D71:I71"/>
    <mergeCell ref="D67:I67"/>
    <mergeCell ref="D63:I63"/>
    <mergeCell ref="D53:I53"/>
    <mergeCell ref="D59:I59"/>
    <mergeCell ref="D61:I61"/>
    <mergeCell ref="D69:I69"/>
    <mergeCell ref="O45:Q45"/>
    <mergeCell ref="B9:AQ9"/>
    <mergeCell ref="B38:AQ38"/>
    <mergeCell ref="B82:AQ82"/>
    <mergeCell ref="B98:AQ98"/>
    <mergeCell ref="C92:L92"/>
    <mergeCell ref="C107:L107"/>
    <mergeCell ref="C117:L117"/>
    <mergeCell ref="G24:AB24"/>
    <mergeCell ref="G13:AB13"/>
    <mergeCell ref="C26:F26"/>
    <mergeCell ref="G26:AB26"/>
    <mergeCell ref="C28:F28"/>
    <mergeCell ref="G28:AB28"/>
    <mergeCell ref="C24:F24"/>
    <mergeCell ref="G11:AB11"/>
    <mergeCell ref="G15:AB15"/>
    <mergeCell ref="G16:AB16"/>
    <mergeCell ref="G20:AB20"/>
    <mergeCell ref="C22:F22"/>
    <mergeCell ref="C11:F11"/>
    <mergeCell ref="D73:I73"/>
    <mergeCell ref="D75:I75"/>
    <mergeCell ref="D77:I77"/>
    <mergeCell ref="D79:I79"/>
    <mergeCell ref="C13:F13"/>
    <mergeCell ref="C15:F15"/>
    <mergeCell ref="C18:F18"/>
    <mergeCell ref="C20:F20"/>
    <mergeCell ref="C195:L195"/>
    <mergeCell ref="N195:AB195"/>
    <mergeCell ref="C196:L196"/>
    <mergeCell ref="N196:AB196"/>
    <mergeCell ref="C197:L197"/>
    <mergeCell ref="N197:O197"/>
    <mergeCell ref="C142:L142"/>
    <mergeCell ref="C128:L128"/>
    <mergeCell ref="N128:P128"/>
    <mergeCell ref="U128:W128"/>
    <mergeCell ref="AB128:AD128"/>
    <mergeCell ref="C125:L125"/>
    <mergeCell ref="N125:P125"/>
    <mergeCell ref="U125:W125"/>
    <mergeCell ref="AB125:AD125"/>
    <mergeCell ref="AB127:AD127"/>
    <mergeCell ref="G18:AB18"/>
    <mergeCell ref="G22:AB22"/>
    <mergeCell ref="K55:M55"/>
    <mergeCell ref="K59:M59"/>
    <mergeCell ref="C199:L199"/>
    <mergeCell ref="N199:AB199"/>
    <mergeCell ref="C200:L200"/>
    <mergeCell ref="N200:AB200"/>
    <mergeCell ref="C201:L201"/>
    <mergeCell ref="N201:O201"/>
    <mergeCell ref="C203:L203"/>
    <mergeCell ref="N203:AB203"/>
    <mergeCell ref="C204:L204"/>
    <mergeCell ref="N204:AB204"/>
    <mergeCell ref="C205:L205"/>
    <mergeCell ref="N205:O205"/>
    <mergeCell ref="C207:L207"/>
    <mergeCell ref="N207:AB207"/>
    <mergeCell ref="C208:L208"/>
    <mergeCell ref="N208:AB208"/>
    <mergeCell ref="C209:L209"/>
    <mergeCell ref="N209:O209"/>
    <mergeCell ref="C211:L211"/>
    <mergeCell ref="N211:AB211"/>
    <mergeCell ref="N212:AB212"/>
    <mergeCell ref="C213:L213"/>
    <mergeCell ref="N213:O213"/>
    <mergeCell ref="C217:L217"/>
    <mergeCell ref="N217:O217"/>
    <mergeCell ref="C227:L227"/>
    <mergeCell ref="N227:Q227"/>
    <mergeCell ref="S227:AQ227"/>
    <mergeCell ref="S221:AQ221"/>
    <mergeCell ref="S224:AQ224"/>
    <mergeCell ref="S225:AQ225"/>
    <mergeCell ref="S226:AQ226"/>
    <mergeCell ref="C219:L219"/>
    <mergeCell ref="N219:Q219"/>
    <mergeCell ref="N221:Q221"/>
    <mergeCell ref="N222:Q222"/>
    <mergeCell ref="C221:L221"/>
    <mergeCell ref="C222:L222"/>
    <mergeCell ref="C223:L223"/>
    <mergeCell ref="C224:L224"/>
    <mergeCell ref="C225:L225"/>
    <mergeCell ref="C226:L226"/>
    <mergeCell ref="S222:AQ222"/>
    <mergeCell ref="N226:Q226"/>
    <mergeCell ref="N223:Q223"/>
    <mergeCell ref="N224:Q224"/>
    <mergeCell ref="N225:Q225"/>
    <mergeCell ref="B304:AQ304"/>
    <mergeCell ref="B41:AQ41"/>
    <mergeCell ref="B42:AQ42"/>
    <mergeCell ref="B43:AQ43"/>
    <mergeCell ref="S261:AQ261"/>
    <mergeCell ref="C262:L262"/>
    <mergeCell ref="N262:Q262"/>
    <mergeCell ref="S262:AQ262"/>
    <mergeCell ref="C264:Z264"/>
    <mergeCell ref="B268:AQ268"/>
    <mergeCell ref="B294:AQ294"/>
    <mergeCell ref="C296:AA296"/>
    <mergeCell ref="C245:L245"/>
    <mergeCell ref="N245:Q245"/>
    <mergeCell ref="S245:AQ245"/>
    <mergeCell ref="C246:L246"/>
    <mergeCell ref="N246:Q246"/>
    <mergeCell ref="S246:AQ246"/>
    <mergeCell ref="C247:L247"/>
    <mergeCell ref="N247:Q247"/>
    <mergeCell ref="C212:L212"/>
    <mergeCell ref="S232:AQ232"/>
    <mergeCell ref="C242:L242"/>
    <mergeCell ref="N242:Q242"/>
    <mergeCell ref="B167:AQ167"/>
    <mergeCell ref="C102:Q102"/>
    <mergeCell ref="R102:S102"/>
    <mergeCell ref="C104:Q104"/>
    <mergeCell ref="R104:S104"/>
    <mergeCell ref="C298:AA298"/>
    <mergeCell ref="U134:W134"/>
    <mergeCell ref="U135:W135"/>
    <mergeCell ref="U136:W136"/>
    <mergeCell ref="U137:W137"/>
    <mergeCell ref="U138:W138"/>
    <mergeCell ref="U142:W142"/>
    <mergeCell ref="AB134:AD134"/>
    <mergeCell ref="AB135:AD135"/>
    <mergeCell ref="AB136:AD136"/>
    <mergeCell ref="AB137:AD137"/>
    <mergeCell ref="AB138:AD138"/>
    <mergeCell ref="AB142:AD142"/>
    <mergeCell ref="C134:L134"/>
    <mergeCell ref="C135:L135"/>
    <mergeCell ref="S223:AQ223"/>
    <mergeCell ref="C299:AA299"/>
    <mergeCell ref="C169:AQ169"/>
    <mergeCell ref="C109:AQ109"/>
    <mergeCell ref="S242:AQ242"/>
    <mergeCell ref="C243:L243"/>
    <mergeCell ref="N243:Q243"/>
    <mergeCell ref="S243:AQ243"/>
    <mergeCell ref="C244:L244"/>
    <mergeCell ref="N244:Q244"/>
    <mergeCell ref="S244:AQ244"/>
    <mergeCell ref="C236:L236"/>
    <mergeCell ref="C237:L237"/>
    <mergeCell ref="N236:Q236"/>
    <mergeCell ref="N237:Q237"/>
    <mergeCell ref="C215:L215"/>
    <mergeCell ref="N215:AB215"/>
    <mergeCell ref="C216:L216"/>
    <mergeCell ref="N216:AB216"/>
    <mergeCell ref="N134:P134"/>
    <mergeCell ref="N135:P135"/>
    <mergeCell ref="N136:P136"/>
    <mergeCell ref="N137:P137"/>
    <mergeCell ref="N138:P138"/>
    <mergeCell ref="N142:P142"/>
  </mergeCells>
  <conditionalFormatting sqref="K67:M67">
    <cfRule type="expression" dxfId="89" priority="163">
      <formula>$R$102="SI"</formula>
    </cfRule>
  </conditionalFormatting>
  <conditionalFormatting sqref="K73:M73">
    <cfRule type="expression" dxfId="88" priority="151">
      <formula>$R$104="Si"</formula>
    </cfRule>
  </conditionalFormatting>
  <conditionalFormatting sqref="N115:P115">
    <cfRule type="expression" dxfId="87" priority="111">
      <formula>$Q$115=2</formula>
    </cfRule>
  </conditionalFormatting>
  <conditionalFormatting sqref="U115:W115">
    <cfRule type="expression" dxfId="86" priority="110">
      <formula>$Q$115=2</formula>
    </cfRule>
  </conditionalFormatting>
  <conditionalFormatting sqref="AB115:AD115">
    <cfRule type="expression" dxfId="85" priority="109">
      <formula>$Q$115=2</formula>
    </cfRule>
  </conditionalFormatting>
  <conditionalFormatting sqref="N114:P114 U114 AB114">
    <cfRule type="expression" dxfId="84" priority="102">
      <formula>$Q$114=2</formula>
    </cfRule>
  </conditionalFormatting>
  <conditionalFormatting sqref="AB94:AD96 AB111:AD112 AB114:AD115 AB132:AD133 AB144:AD148 AB150:AD151 AB153:AD160 AB162:AD163 AB165:AD165 N251:Q256 S251:AQ256 T288:V292 X288:AQ292 AB126:AD128">
    <cfRule type="expression" dxfId="83" priority="100">
      <formula>$AS$87=0</formula>
    </cfRule>
  </conditionalFormatting>
  <conditionalFormatting sqref="U94:W96 U111:W112 U114:W115 U144:W148 U132:W133 U150:W151 U153:W160 U162:W163 U165:W165 N236:Q241 S236:AQ241 T280:V284 X280:AQ284 U126:W128">
    <cfRule type="expression" dxfId="82" priority="99">
      <formula>$AF$87=0</formula>
    </cfRule>
  </conditionalFormatting>
  <conditionalFormatting sqref="AB120:AD124">
    <cfRule type="expression" dxfId="81" priority="98">
      <formula>$AS$87=0</formula>
    </cfRule>
  </conditionalFormatting>
  <conditionalFormatting sqref="U120:W124">
    <cfRule type="expression" dxfId="80" priority="97">
      <formula>$AF$87=0</formula>
    </cfRule>
  </conditionalFormatting>
  <conditionalFormatting sqref="AB129:AD129">
    <cfRule type="expression" dxfId="79" priority="96">
      <formula>$AS$87=0</formula>
    </cfRule>
  </conditionalFormatting>
  <conditionalFormatting sqref="U129:W129">
    <cfRule type="expression" dxfId="78" priority="95">
      <formula>$AF$87=0</formula>
    </cfRule>
  </conditionalFormatting>
  <conditionalFormatting sqref="AB125:AD125">
    <cfRule type="expression" dxfId="77" priority="94">
      <formula>$AS$87=0</formula>
    </cfRule>
  </conditionalFormatting>
  <conditionalFormatting sqref="U125:W125">
    <cfRule type="expression" dxfId="76" priority="93">
      <formula>$AF$87=0</formula>
    </cfRule>
  </conditionalFormatting>
  <conditionalFormatting sqref="N120:P129 N144:P148 N150:P151 N153:P160 N162:P163 N165:P165 N132:P142">
    <cfRule type="expression" dxfId="75" priority="78">
      <formula>$N$112&lt;&gt;"Si"</formula>
    </cfRule>
  </conditionalFormatting>
  <conditionalFormatting sqref="U120:W129 U132:W133 U144:W148 U150:W151 U153:W160 U162:W163 U165:W165">
    <cfRule type="expression" dxfId="74" priority="77">
      <formula>$U$112&lt;&gt;"Si"</formula>
    </cfRule>
  </conditionalFormatting>
  <conditionalFormatting sqref="AB120:AD129 AB132:AD133 AB144:AD148 AB150:AD151 AB153:AD160 AB162:AD163 AB165:AD165">
    <cfRule type="expression" dxfId="73" priority="76">
      <formula>$AB$112&lt;&gt;"Si"</formula>
    </cfRule>
  </conditionalFormatting>
  <conditionalFormatting sqref="N257:Q262 S257:AQ262">
    <cfRule type="expression" dxfId="72" priority="68">
      <formula>$AS$87&lt;&gt;1</formula>
    </cfRule>
  </conditionalFormatting>
  <conditionalFormatting sqref="N242:Q247 S242:AQ247">
    <cfRule type="expression" dxfId="71" priority="67">
      <formula>$AF$87&lt;&gt;1</formula>
    </cfRule>
  </conditionalFormatting>
  <conditionalFormatting sqref="I36:AE36">
    <cfRule type="expression" dxfId="70" priority="66">
      <formula>$H$36=0</formula>
    </cfRule>
  </conditionalFormatting>
  <conditionalFormatting sqref="I307:AE307">
    <cfRule type="expression" dxfId="69" priority="64">
      <formula>$H$36=0</formula>
    </cfRule>
  </conditionalFormatting>
  <conditionalFormatting sqref="U134:W134">
    <cfRule type="expression" dxfId="68" priority="43">
      <formula>$AF$87=0</formula>
    </cfRule>
  </conditionalFormatting>
  <conditionalFormatting sqref="U134:W134">
    <cfRule type="expression" dxfId="67" priority="42">
      <formula>$U$112&lt;&gt;"Si"</formula>
    </cfRule>
  </conditionalFormatting>
  <conditionalFormatting sqref="U135:W135">
    <cfRule type="expression" dxfId="66" priority="41">
      <formula>$AF$87=0</formula>
    </cfRule>
  </conditionalFormatting>
  <conditionalFormatting sqref="U135:W135">
    <cfRule type="expression" dxfId="65" priority="40">
      <formula>$U$112&lt;&gt;"Si"</formula>
    </cfRule>
  </conditionalFormatting>
  <conditionalFormatting sqref="U136:W136">
    <cfRule type="expression" dxfId="64" priority="39">
      <formula>$AF$87=0</formula>
    </cfRule>
  </conditionalFormatting>
  <conditionalFormatting sqref="U136:W136">
    <cfRule type="expression" dxfId="63" priority="38">
      <formula>$U$112&lt;&gt;"Si"</formula>
    </cfRule>
  </conditionalFormatting>
  <conditionalFormatting sqref="U137:W137">
    <cfRule type="expression" dxfId="62" priority="37">
      <formula>$AF$87=0</formula>
    </cfRule>
  </conditionalFormatting>
  <conditionalFormatting sqref="U137:W137">
    <cfRule type="expression" dxfId="61" priority="36">
      <formula>$U$112&lt;&gt;"Si"</formula>
    </cfRule>
  </conditionalFormatting>
  <conditionalFormatting sqref="U138:W138">
    <cfRule type="expression" dxfId="60" priority="35">
      <formula>$AF$87=0</formula>
    </cfRule>
  </conditionalFormatting>
  <conditionalFormatting sqref="U138:W138">
    <cfRule type="expression" dxfId="59" priority="34">
      <formula>$U$112&lt;&gt;"Si"</formula>
    </cfRule>
  </conditionalFormatting>
  <conditionalFormatting sqref="U139:W139">
    <cfRule type="expression" dxfId="58" priority="33">
      <formula>$AF$87=0</formula>
    </cfRule>
  </conditionalFormatting>
  <conditionalFormatting sqref="U139:W139">
    <cfRule type="expression" dxfId="57" priority="32">
      <formula>$U$112&lt;&gt;"Si"</formula>
    </cfRule>
  </conditionalFormatting>
  <conditionalFormatting sqref="U140:W140">
    <cfRule type="expression" dxfId="56" priority="31">
      <formula>$AF$87=0</formula>
    </cfRule>
  </conditionalFormatting>
  <conditionalFormatting sqref="U140:W140">
    <cfRule type="expression" dxfId="55" priority="30">
      <formula>$U$112&lt;&gt;"Si"</formula>
    </cfRule>
  </conditionalFormatting>
  <conditionalFormatting sqref="U141:W141">
    <cfRule type="expression" dxfId="54" priority="29">
      <formula>$AF$87=0</formula>
    </cfRule>
  </conditionalFormatting>
  <conditionalFormatting sqref="U141:W141">
    <cfRule type="expression" dxfId="53" priority="28">
      <formula>$U$112&lt;&gt;"Si"</formula>
    </cfRule>
  </conditionalFormatting>
  <conditionalFormatting sqref="U142:W142">
    <cfRule type="expression" dxfId="52" priority="27">
      <formula>$AF$87=0</formula>
    </cfRule>
  </conditionalFormatting>
  <conditionalFormatting sqref="U142:W142">
    <cfRule type="expression" dxfId="51" priority="26">
      <formula>$U$112&lt;&gt;"Si"</formula>
    </cfRule>
  </conditionalFormatting>
  <conditionalFormatting sqref="AB134:AD134">
    <cfRule type="expression" dxfId="50" priority="25">
      <formula>$AS$87=0</formula>
    </cfRule>
  </conditionalFormatting>
  <conditionalFormatting sqref="AB134:AD134">
    <cfRule type="expression" dxfId="49" priority="24">
      <formula>$AB$112&lt;&gt;"Si"</formula>
    </cfRule>
  </conditionalFormatting>
  <conditionalFormatting sqref="AB135:AD135">
    <cfRule type="expression" dxfId="48" priority="23">
      <formula>$AS$87=0</formula>
    </cfRule>
  </conditionalFormatting>
  <conditionalFormatting sqref="AB135:AD135">
    <cfRule type="expression" dxfId="47" priority="22">
      <formula>$AB$112&lt;&gt;"Si"</formula>
    </cfRule>
  </conditionalFormatting>
  <conditionalFormatting sqref="AB136:AD136">
    <cfRule type="expression" dxfId="46" priority="21">
      <formula>$AS$87=0</formula>
    </cfRule>
  </conditionalFormatting>
  <conditionalFormatting sqref="AB136:AD136">
    <cfRule type="expression" dxfId="45" priority="20">
      <formula>$AB$112&lt;&gt;"Si"</formula>
    </cfRule>
  </conditionalFormatting>
  <conditionalFormatting sqref="AB137:AD137">
    <cfRule type="expression" dxfId="44" priority="19">
      <formula>$AS$87=0</formula>
    </cfRule>
  </conditionalFormatting>
  <conditionalFormatting sqref="AB137:AD137">
    <cfRule type="expression" dxfId="43" priority="18">
      <formula>$AB$112&lt;&gt;"Si"</formula>
    </cfRule>
  </conditionalFormatting>
  <conditionalFormatting sqref="AB138:AD138">
    <cfRule type="expression" dxfId="42" priority="17">
      <formula>$AS$87=0</formula>
    </cfRule>
  </conditionalFormatting>
  <conditionalFormatting sqref="AB138:AD138">
    <cfRule type="expression" dxfId="41" priority="16">
      <formula>$AB$112&lt;&gt;"Si"</formula>
    </cfRule>
  </conditionalFormatting>
  <conditionalFormatting sqref="AB139:AD139">
    <cfRule type="expression" dxfId="40" priority="15">
      <formula>$AS$87=0</formula>
    </cfRule>
  </conditionalFormatting>
  <conditionalFormatting sqref="AB139:AD139">
    <cfRule type="expression" dxfId="39" priority="14">
      <formula>$AB$112&lt;&gt;"Si"</formula>
    </cfRule>
  </conditionalFormatting>
  <conditionalFormatting sqref="AB140:AD140">
    <cfRule type="expression" dxfId="38" priority="13">
      <formula>$AS$87=0</formula>
    </cfRule>
  </conditionalFormatting>
  <conditionalFormatting sqref="AB140:AD140">
    <cfRule type="expression" dxfId="37" priority="12">
      <formula>$AB$112&lt;&gt;"Si"</formula>
    </cfRule>
  </conditionalFormatting>
  <conditionalFormatting sqref="AB141:AD141">
    <cfRule type="expression" dxfId="36" priority="11">
      <formula>$AS$87=0</formula>
    </cfRule>
  </conditionalFormatting>
  <conditionalFormatting sqref="AB141:AD141">
    <cfRule type="expression" dxfId="35" priority="10">
      <formula>$AB$112&lt;&gt;"Si"</formula>
    </cfRule>
  </conditionalFormatting>
  <conditionalFormatting sqref="AB142:AD142">
    <cfRule type="expression" dxfId="34" priority="9">
      <formula>$AS$87=0</formula>
    </cfRule>
  </conditionalFormatting>
  <conditionalFormatting sqref="AB142:AD142">
    <cfRule type="expression" dxfId="33" priority="8">
      <formula>$AB$112&lt;&gt;"Si"</formula>
    </cfRule>
  </conditionalFormatting>
  <conditionalFormatting sqref="K69:M69">
    <cfRule type="expression" dxfId="32" priority="6">
      <formula>$R$102="SI"</formula>
    </cfRule>
  </conditionalFormatting>
  <conditionalFormatting sqref="O67:Q67">
    <cfRule type="expression" dxfId="31" priority="5">
      <formula>$R$102="SI"</formula>
    </cfRule>
  </conditionalFormatting>
  <conditionalFormatting sqref="O69:Q69">
    <cfRule type="expression" dxfId="30" priority="4">
      <formula>$R$102="SI"</formula>
    </cfRule>
  </conditionalFormatting>
  <conditionalFormatting sqref="K75:M75">
    <cfRule type="expression" dxfId="29" priority="3">
      <formula>$R$104="Si"</formula>
    </cfRule>
  </conditionalFormatting>
  <conditionalFormatting sqref="K77:M77">
    <cfRule type="expression" dxfId="28" priority="2">
      <formula>$R$104="Si"</formula>
    </cfRule>
  </conditionalFormatting>
  <conditionalFormatting sqref="K79:M79">
    <cfRule type="expression" dxfId="27" priority="1">
      <formula>$R$104="Si"</formula>
    </cfRule>
  </conditionalFormatting>
  <dataValidations count="17">
    <dataValidation type="list" allowBlank="1" showInputMessage="1" showErrorMessage="1" sqref="N111:P111">
      <formula1>SINO</formula1>
    </dataValidation>
    <dataValidation type="whole" operator="greaterThan" allowBlank="1" showInputMessage="1" showErrorMessage="1" sqref="N94:P94">
      <formula1>0</formula1>
    </dataValidation>
    <dataValidation type="whole" operator="greaterThanOrEqual" allowBlank="1" showInputMessage="1" showErrorMessage="1" sqref="N95:P96">
      <formula1>0</formula1>
    </dataValidation>
    <dataValidation type="whole" allowBlank="1" showInputMessage="1" showErrorMessage="1" errorTitle="Valor erróneo" error="Introducir un valor entre 0 y 30_x000a_" sqref="AC298:AE299">
      <formula1>0</formula1>
      <formula2>180</formula2>
    </dataValidation>
    <dataValidation type="whole" allowBlank="1" showInputMessage="1" showErrorMessage="1" errorTitle="Valor erróneo" error="Introducir un valor entre 0 y 100_x000a_" sqref="T275:V276 T283:V284 T291:V292">
      <formula1>0</formula1>
      <formula2>100</formula2>
    </dataValidation>
    <dataValidation type="whole" allowBlank="1" showInputMessage="1" showErrorMessage="1" errorTitle="Valor erróneo" error="Introducir un valor entre 0 y 10" sqref="T288:V290 T280:V282 T272:V274">
      <formula1>0</formula1>
      <formula2>10</formula2>
    </dataValidation>
    <dataValidation type="whole" allowBlank="1" showInputMessage="1" showErrorMessage="1" errorTitle="Plazo máximo erróneo" error="Solo se permite introducir valores enteros._x000a_El plazo indicado excede el plazo máximo o se ha introducido un valor negativo._x000a_" sqref="AB266:AF266">
      <formula1>0</formula1>
      <formula2>AI266</formula2>
    </dataValidation>
    <dataValidation type="decimal" allowBlank="1" showInputMessage="1" showErrorMessage="1" errorTitle="Tarifa Unitaria Máxima errónea" error="Solo se permite introducir números enteros._x000a_El valor introducido excede la Tarifa Unitaria Máxima o se ha introducido un valor negativo_x000a_ " sqref="K49:M49 K51:M51 K55:M55 K59:M59 K61:M61 K63:M63 K73:M73 K75:M75 K77:M77 K79:M79">
      <formula1>0</formula1>
      <formula2>O49</formula2>
    </dataValidation>
    <dataValidation type="decimal" allowBlank="1" showInputMessage="1" showErrorMessage="1" sqref="N236:Q247 N221:Q232 N251:Q262">
      <formula1>0</formula1>
      <formula2>60</formula2>
    </dataValidation>
    <dataValidation type="decimal" allowBlank="1" showInputMessage="1" showErrorMessage="1" sqref="N173:O173 N177:O177 N181:O181 N185:O185 N189:O189 N217:O217 N197:O197 N201:O201 N205:O205 N209:O209 N213:O213 N193:O193">
      <formula1>0</formula1>
      <formula2>50</formula2>
    </dataValidation>
    <dataValidation type="list" showInputMessage="1" showErrorMessage="1" sqref="R102:S102 R104:S104">
      <formula1 xml:space="preserve"> SINO</formula1>
    </dataValidation>
    <dataValidation type="list" showInputMessage="1" showErrorMessage="1" errorTitle="Equipamiento mínimo" error="Cualquier centro ofertado debe disponer de estos equipos_x000a_" sqref="U120:W129 AB120:AD129 N120:P129">
      <formula1 xml:space="preserve"> SOLOSI</formula1>
    </dataValidation>
    <dataValidation type="list" allowBlank="1" showInputMessage="1" showErrorMessage="1" sqref="N172:AB172 N176:AB176 N180:AB180 N184:AB184 N188:AB188 N192:AB192 N196:AB196 N200:AB200 N204:AB204 N208:AB208 N212:AB212 N216:AB216">
      <formula1>TITULACION</formula1>
    </dataValidation>
    <dataValidation type="list" showInputMessage="1" showErrorMessage="1" sqref="N112:P112 N114:P115 U111:W112 U114:W115 AB111:AD112 AB114:AD115">
      <formula1>SINO</formula1>
    </dataValidation>
    <dataValidation showInputMessage="1" showErrorMessage="1" sqref="R32:S32"/>
    <dataValidation type="list" showInputMessage="1" showErrorMessage="1" errorTitle="Equipamiento mínimo" error="Cualquier centro ofertado debe disponer de estos equipos_x000a_" sqref="N165:P165 N144:P148 N150:P151 N153:P160 N162:P163 N132:P142">
      <formula1 xml:space="preserve"> SINO</formula1>
    </dataValidation>
    <dataValidation type="list" allowBlank="1" showInputMessage="1" showErrorMessage="1" errorTitle="Nº de equipos no válido" error="Solo se permite introducir valores entre 0 y 10" sqref="U132:W142 U144:W148 U150:W151 U153:W160 U162:W163 U165:W165 AB165:AD165 AB162:AD163 AB153:AD160 AB150:AD151 AB144:AD148 AB132:AD142">
      <formula1>SINO</formula1>
    </dataValidation>
  </dataValidations>
  <pageMargins left="0.43307086614173229" right="0.39370078740157483" top="0.31496062992125984" bottom="0.47244094488188981" header="0.31496062992125984" footer="0.27559055118110237"/>
  <pageSetup paperSize="9" scale="59" fitToHeight="0" orientation="portrait" r:id="rId1"/>
  <headerFooter>
    <oddFooter>&amp;RPágina &amp;P de  &amp;N</oddFooter>
  </headerFooter>
  <rowBreaks count="1" manualBreakCount="1">
    <brk id="210" max="16383" man="1"/>
  </rowBreaks>
  <extLst>
    <ext xmlns:x14="http://schemas.microsoft.com/office/spreadsheetml/2009/9/main" uri="{78C0D931-6437-407d-A8EE-F0AAD7539E65}">
      <x14:conditionalFormattings>
        <x14:conditionalFormatting xmlns:xm="http://schemas.microsoft.com/office/excel/2006/main">
          <x14:cfRule type="iconSet" priority="171" id="{BCA6C5BD-FB34-4B3E-BBB0-3C20F620AE4F}">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N49</xm:sqref>
        </x14:conditionalFormatting>
        <x14:conditionalFormatting xmlns:xm="http://schemas.microsoft.com/office/excel/2006/main">
          <x14:cfRule type="iconSet" priority="170" id="{EAFD3CF3-E991-427F-A97F-4C18F0F64F13}">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N51</xm:sqref>
        </x14:conditionalFormatting>
        <x14:conditionalFormatting xmlns:xm="http://schemas.microsoft.com/office/excel/2006/main">
          <x14:cfRule type="iconSet" priority="169" id="{D4C0E54F-520B-4E55-8E53-3532D6AD0752}">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N55</xm:sqref>
        </x14:conditionalFormatting>
        <x14:conditionalFormatting xmlns:xm="http://schemas.microsoft.com/office/excel/2006/main">
          <x14:cfRule type="iconSet" priority="168" id="{11E32340-291E-4D44-B863-7EE02E86674A}">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N59</xm:sqref>
        </x14:conditionalFormatting>
        <x14:conditionalFormatting xmlns:xm="http://schemas.microsoft.com/office/excel/2006/main">
          <x14:cfRule type="iconSet" priority="167" id="{D34603F5-2129-43DA-8CC0-C1CA1274476F}">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N61</xm:sqref>
        </x14:conditionalFormatting>
        <x14:conditionalFormatting xmlns:xm="http://schemas.microsoft.com/office/excel/2006/main">
          <x14:cfRule type="iconSet" priority="166" id="{DE57E9F2-CC6C-45E2-8B37-D564F71FA1E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N63</xm:sqref>
        </x14:conditionalFormatting>
        <x14:conditionalFormatting xmlns:xm="http://schemas.microsoft.com/office/excel/2006/main">
          <x14:cfRule type="iconSet" priority="159" id="{D8B47E36-A344-4C97-81E3-FB00543BD8D3}">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T86:T89</xm:sqref>
        </x14:conditionalFormatting>
        <x14:conditionalFormatting xmlns:xm="http://schemas.microsoft.com/office/excel/2006/main">
          <x14:cfRule type="iconSet" priority="158" id="{3143921B-2DC9-4107-BBB1-EB60DD2DC4B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T87</xm:sqref>
        </x14:conditionalFormatting>
        <x14:conditionalFormatting xmlns:xm="http://schemas.microsoft.com/office/excel/2006/main">
          <x14:cfRule type="iconSet" priority="157" id="{FB50BBFF-FAB6-496F-8247-F3F572D47D87}">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T88</xm:sqref>
        </x14:conditionalFormatting>
        <x14:conditionalFormatting xmlns:xm="http://schemas.microsoft.com/office/excel/2006/main">
          <x14:cfRule type="iconSet" priority="156" id="{033983A9-DA51-46E7-B55C-20A6BFE3C34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Q94:R94</xm:sqref>
        </x14:conditionalFormatting>
        <x14:conditionalFormatting xmlns:xm="http://schemas.microsoft.com/office/excel/2006/main">
          <x14:cfRule type="iconSet" priority="155" id="{BC4103FC-EA00-4A7E-92D9-1581CFB2F405}">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Q95:R95</xm:sqref>
        </x14:conditionalFormatting>
        <x14:conditionalFormatting xmlns:xm="http://schemas.microsoft.com/office/excel/2006/main">
          <x14:cfRule type="iconSet" priority="154" id="{4AE8323E-525E-4129-A8E2-5BA2BFA77823}">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Q96:R96</xm:sqref>
        </x14:conditionalFormatting>
        <x14:conditionalFormatting xmlns:xm="http://schemas.microsoft.com/office/excel/2006/main">
          <x14:cfRule type="iconSet" priority="153" id="{9605E7AB-CDDD-47FA-B205-D646D7E0E95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Q112:R112</xm:sqref>
        </x14:conditionalFormatting>
        <x14:conditionalFormatting xmlns:xm="http://schemas.microsoft.com/office/excel/2006/main">
          <x14:cfRule type="iconSet" priority="145" id="{192E5CD8-4C56-4308-808C-4AF45042E12B}">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AC11</xm:sqref>
        </x14:conditionalFormatting>
        <x14:conditionalFormatting xmlns:xm="http://schemas.microsoft.com/office/excel/2006/main">
          <x14:cfRule type="iconSet" priority="144" id="{FFBA92A8-9D4C-4725-8E40-89E264251663}">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AC11</xm:sqref>
        </x14:conditionalFormatting>
        <x14:conditionalFormatting xmlns:xm="http://schemas.microsoft.com/office/excel/2006/main">
          <x14:cfRule type="iconSet" priority="131" id="{13B05BD9-6B05-4AA6-90F9-1CC7A892712B}">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AC13</xm:sqref>
        </x14:conditionalFormatting>
        <x14:conditionalFormatting xmlns:xm="http://schemas.microsoft.com/office/excel/2006/main">
          <x14:cfRule type="iconSet" priority="130" id="{6FCDFF5D-D644-44D1-BE72-236A6A8DBA45}">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AC13</xm:sqref>
        </x14:conditionalFormatting>
        <x14:conditionalFormatting xmlns:xm="http://schemas.microsoft.com/office/excel/2006/main">
          <x14:cfRule type="iconSet" priority="129" id="{94C85AD8-ADA0-4540-A504-C3BDDAABEE27}">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AC15</xm:sqref>
        </x14:conditionalFormatting>
        <x14:conditionalFormatting xmlns:xm="http://schemas.microsoft.com/office/excel/2006/main">
          <x14:cfRule type="iconSet" priority="128" id="{5D6F0D75-6CF3-4801-9337-353CB2BA1607}">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AC15</xm:sqref>
        </x14:conditionalFormatting>
        <x14:conditionalFormatting xmlns:xm="http://schemas.microsoft.com/office/excel/2006/main">
          <x14:cfRule type="iconSet" priority="127" id="{39AC471B-E6F6-4E90-9B5F-59AF94E38368}">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AC18</xm:sqref>
        </x14:conditionalFormatting>
        <x14:conditionalFormatting xmlns:xm="http://schemas.microsoft.com/office/excel/2006/main">
          <x14:cfRule type="iconSet" priority="126" id="{9059B671-FBD1-417F-B426-6826B8C982A4}">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AC18</xm:sqref>
        </x14:conditionalFormatting>
        <x14:conditionalFormatting xmlns:xm="http://schemas.microsoft.com/office/excel/2006/main">
          <x14:cfRule type="iconSet" priority="125" id="{F7CCC5BF-3FAD-43DA-A402-EF3D694C3F22}">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AC20</xm:sqref>
        </x14:conditionalFormatting>
        <x14:conditionalFormatting xmlns:xm="http://schemas.microsoft.com/office/excel/2006/main">
          <x14:cfRule type="iconSet" priority="124" id="{664089E3-C7CC-4600-BF83-77747A28AC09}">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AC20</xm:sqref>
        </x14:conditionalFormatting>
        <x14:conditionalFormatting xmlns:xm="http://schemas.microsoft.com/office/excel/2006/main">
          <x14:cfRule type="iconSet" priority="123" id="{AFE37CCD-CB23-4AC0-B7E5-01E6CFFDDBD3}">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AC22</xm:sqref>
        </x14:conditionalFormatting>
        <x14:conditionalFormatting xmlns:xm="http://schemas.microsoft.com/office/excel/2006/main">
          <x14:cfRule type="iconSet" priority="122" id="{41468743-0A60-4EC4-8E1C-AA55CEBF2DFB}">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AC22</xm:sqref>
        </x14:conditionalFormatting>
        <x14:conditionalFormatting xmlns:xm="http://schemas.microsoft.com/office/excel/2006/main">
          <x14:cfRule type="iconSet" priority="121" id="{95EFBD3E-ADA9-4B03-A829-593653BCF4EF}">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AC24</xm:sqref>
        </x14:conditionalFormatting>
        <x14:conditionalFormatting xmlns:xm="http://schemas.microsoft.com/office/excel/2006/main">
          <x14:cfRule type="iconSet" priority="120" id="{E7232EE3-D1F0-4259-AF60-B5BB702C56D4}">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AC24</xm:sqref>
        </x14:conditionalFormatting>
        <x14:conditionalFormatting xmlns:xm="http://schemas.microsoft.com/office/excel/2006/main">
          <x14:cfRule type="iconSet" priority="119" id="{60EBF5FF-4079-4CDD-B41B-8E19C642A0F4}">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AC26</xm:sqref>
        </x14:conditionalFormatting>
        <x14:conditionalFormatting xmlns:xm="http://schemas.microsoft.com/office/excel/2006/main">
          <x14:cfRule type="iconSet" priority="118" id="{CD815819-FDA1-4EDB-A52F-404C235BD773}">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AC26</xm:sqref>
        </x14:conditionalFormatting>
        <x14:conditionalFormatting xmlns:xm="http://schemas.microsoft.com/office/excel/2006/main">
          <x14:cfRule type="iconSet" priority="117" id="{7CF18EE2-51EE-4B03-A1CC-6FCB18AED246}">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AC28</xm:sqref>
        </x14:conditionalFormatting>
        <x14:conditionalFormatting xmlns:xm="http://schemas.microsoft.com/office/excel/2006/main">
          <x14:cfRule type="iconSet" priority="116" id="{7F45A765-4654-45A4-BC64-07F90CF416E9}">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AC28</xm:sqref>
        </x14:conditionalFormatting>
        <x14:conditionalFormatting xmlns:xm="http://schemas.microsoft.com/office/excel/2006/main">
          <x14:cfRule type="iconSet" priority="115" id="{0DD3F65C-AB7D-409E-BC7A-496826E6A47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T30</xm:sqref>
        </x14:conditionalFormatting>
        <x14:conditionalFormatting xmlns:xm="http://schemas.microsoft.com/office/excel/2006/main">
          <x14:cfRule type="iconSet" priority="114" id="{4F6061A1-EE45-402B-A41D-54F67BB03028}">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T30</xm:sqref>
        </x14:conditionalFormatting>
        <x14:conditionalFormatting xmlns:xm="http://schemas.microsoft.com/office/excel/2006/main">
          <x14:cfRule type="iconSet" priority="113" id="{14C7751E-C5EA-41CE-9FD9-452C066DEF9E}">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T32:T35</xm:sqref>
        </x14:conditionalFormatting>
        <x14:conditionalFormatting xmlns:xm="http://schemas.microsoft.com/office/excel/2006/main">
          <x14:cfRule type="iconSet" priority="112" id="{3F2C7D20-5FDD-4906-AA5D-712FDADAB0AA}">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T32:T35</xm:sqref>
        </x14:conditionalFormatting>
        <x14:conditionalFormatting xmlns:xm="http://schemas.microsoft.com/office/excel/2006/main">
          <x14:cfRule type="iconSet" priority="108" id="{FF152B5A-C70C-431B-9BE1-59918E9F3D8E}">
            <x14:iconSet iconSet="3Symbols2" showValue="0" custom="1">
              <x14:cfvo type="percent">
                <xm:f>0</xm:f>
              </x14:cfvo>
              <x14:cfvo type="num">
                <xm:f>1</xm:f>
              </x14:cfvo>
              <x14:cfvo type="num">
                <xm:f>2</xm:f>
              </x14:cfvo>
              <x14:cfIcon iconSet="3Symbols2" iconId="1"/>
              <x14:cfIcon iconSet="3Symbols2" iconId="2"/>
              <x14:cfIcon iconSet="NoIcons" iconId="0"/>
            </x14:iconSet>
          </x14:cfRule>
          <xm:sqref>Q115</xm:sqref>
        </x14:conditionalFormatting>
        <x14:conditionalFormatting xmlns:xm="http://schemas.microsoft.com/office/excel/2006/main">
          <x14:cfRule type="iconSet" priority="107" id="{1335EEB8-10A3-4CF2-8206-C553A3C5C8D2}">
            <x14:iconSet iconSet="3Symbols2" showValue="0" custom="1">
              <x14:cfvo type="percent">
                <xm:f>0</xm:f>
              </x14:cfvo>
              <x14:cfvo type="num">
                <xm:f>1</xm:f>
              </x14:cfvo>
              <x14:cfvo type="num">
                <xm:f>2</xm:f>
              </x14:cfvo>
              <x14:cfIcon iconSet="3Symbols2" iconId="1"/>
              <x14:cfIcon iconSet="3Symbols2" iconId="2"/>
              <x14:cfIcon iconSet="NoIcons" iconId="0"/>
            </x14:iconSet>
          </x14:cfRule>
          <xm:sqref>X115</xm:sqref>
        </x14:conditionalFormatting>
        <x14:conditionalFormatting xmlns:xm="http://schemas.microsoft.com/office/excel/2006/main">
          <x14:cfRule type="iconSet" priority="106" id="{B3B3E051-8F18-495F-B947-4D670319099F}">
            <x14:iconSet iconSet="3Symbols2" showValue="0" custom="1">
              <x14:cfvo type="percent">
                <xm:f>0</xm:f>
              </x14:cfvo>
              <x14:cfvo type="num">
                <xm:f>1</xm:f>
              </x14:cfvo>
              <x14:cfvo type="num">
                <xm:f>2</xm:f>
              </x14:cfvo>
              <x14:cfIcon iconSet="3Symbols2" iconId="1"/>
              <x14:cfIcon iconSet="3Symbols2" iconId="2"/>
              <x14:cfIcon iconSet="NoIcons" iconId="0"/>
            </x14:iconSet>
          </x14:cfRule>
          <xm:sqref>AE115</xm:sqref>
        </x14:conditionalFormatting>
        <x14:conditionalFormatting xmlns:xm="http://schemas.microsoft.com/office/excel/2006/main">
          <x14:cfRule type="iconSet" priority="105" id="{89B5B962-F800-4E90-8D3F-1115A91F63D4}">
            <x14:iconSet iconSet="3Symbols2" showValue="0" custom="1">
              <x14:cfvo type="percent">
                <xm:f>0</xm:f>
              </x14:cfvo>
              <x14:cfvo type="num">
                <xm:f>1</xm:f>
              </x14:cfvo>
              <x14:cfvo type="num">
                <xm:f>2</xm:f>
              </x14:cfvo>
              <x14:cfIcon iconSet="3Symbols2" iconId="1"/>
              <x14:cfIcon iconSet="3Symbols2" iconId="2"/>
              <x14:cfIcon iconSet="NoIcons" iconId="0"/>
            </x14:iconSet>
          </x14:cfRule>
          <xm:sqref>Q114</xm:sqref>
        </x14:conditionalFormatting>
        <x14:conditionalFormatting xmlns:xm="http://schemas.microsoft.com/office/excel/2006/main">
          <x14:cfRule type="iconSet" priority="104" id="{15720372-D33C-49D9-9384-34B6D459846F}">
            <x14:iconSet iconSet="3Symbols2" showValue="0" custom="1">
              <x14:cfvo type="percent">
                <xm:f>0</xm:f>
              </x14:cfvo>
              <x14:cfvo type="num">
                <xm:f>1</xm:f>
              </x14:cfvo>
              <x14:cfvo type="num">
                <xm:f>2</xm:f>
              </x14:cfvo>
              <x14:cfIcon iconSet="3Symbols2" iconId="1"/>
              <x14:cfIcon iconSet="3Symbols2" iconId="2"/>
              <x14:cfIcon iconSet="NoIcons" iconId="0"/>
            </x14:iconSet>
          </x14:cfRule>
          <xm:sqref>X114</xm:sqref>
        </x14:conditionalFormatting>
        <x14:conditionalFormatting xmlns:xm="http://schemas.microsoft.com/office/excel/2006/main">
          <x14:cfRule type="iconSet" priority="103" id="{AA9E6C11-F462-4C3A-B9BC-48AF35855A62}">
            <x14:iconSet iconSet="3Symbols2" showValue="0" custom="1">
              <x14:cfvo type="percent">
                <xm:f>0</xm:f>
              </x14:cfvo>
              <x14:cfvo type="num">
                <xm:f>1</xm:f>
              </x14:cfvo>
              <x14:cfvo type="num">
                <xm:f>2</xm:f>
              </x14:cfvo>
              <x14:cfIcon iconSet="3Symbols2" iconId="1"/>
              <x14:cfIcon iconSet="3Symbols2" iconId="2"/>
              <x14:cfIcon iconSet="NoIcons" iconId="0"/>
            </x14:iconSet>
          </x14:cfRule>
          <xm:sqref>AE114</xm:sqref>
        </x14:conditionalFormatting>
        <x14:conditionalFormatting xmlns:xm="http://schemas.microsoft.com/office/excel/2006/main">
          <x14:cfRule type="iconSet" priority="92" id="{50381EDB-7441-49BC-B679-21E29A2A31E4}">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Q121:Q130</xm:sqref>
        </x14:conditionalFormatting>
        <x14:conditionalFormatting xmlns:xm="http://schemas.microsoft.com/office/excel/2006/main">
          <x14:cfRule type="iconSet" priority="91" id="{40F69CDC-2643-4FF8-BD09-57DC5F20EF34}">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Q121:Q130</xm:sqref>
        </x14:conditionalFormatting>
        <x14:conditionalFormatting xmlns:xm="http://schemas.microsoft.com/office/excel/2006/main">
          <x14:cfRule type="iconSet" priority="85" id="{5DADC369-5812-40D9-B115-35CEEDA67D8D}">
            <x14:iconSet iconSet="3Symbols2" showValue="0" custom="1">
              <x14:cfvo type="percent">
                <xm:f>0</xm:f>
              </x14:cfvo>
              <x14:cfvo type="num">
                <xm:f>1</xm:f>
              </x14:cfvo>
              <x14:cfvo type="num">
                <xm:f>2</xm:f>
              </x14:cfvo>
              <x14:cfIcon iconSet="3Symbols2" iconId="1"/>
              <x14:cfIcon iconSet="3Symbols2" iconId="2"/>
              <x14:cfIcon iconSet="NoIcons" iconId="0"/>
            </x14:iconSet>
          </x14:cfRule>
          <xm:sqref>Q120:Q130</xm:sqref>
        </x14:conditionalFormatting>
        <x14:conditionalFormatting xmlns:xm="http://schemas.microsoft.com/office/excel/2006/main">
          <x14:cfRule type="iconSet" priority="84" id="{E5D778CA-CB44-465E-ADC5-F65BA1B8B70A}">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X121:X130</xm:sqref>
        </x14:conditionalFormatting>
        <x14:conditionalFormatting xmlns:xm="http://schemas.microsoft.com/office/excel/2006/main">
          <x14:cfRule type="iconSet" priority="83" id="{6FC59124-1B77-4315-B068-BA2F8A647BF3}">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X121:X130</xm:sqref>
        </x14:conditionalFormatting>
        <x14:conditionalFormatting xmlns:xm="http://schemas.microsoft.com/office/excel/2006/main">
          <x14:cfRule type="iconSet" priority="82" id="{12B983F8-4AB5-4869-8640-A0CE487511BC}">
            <x14:iconSet iconSet="3Symbols2" showValue="0" custom="1">
              <x14:cfvo type="percent">
                <xm:f>0</xm:f>
              </x14:cfvo>
              <x14:cfvo type="num">
                <xm:f>1</xm:f>
              </x14:cfvo>
              <x14:cfvo type="num">
                <xm:f>2</xm:f>
              </x14:cfvo>
              <x14:cfIcon iconSet="3Symbols2" iconId="1"/>
              <x14:cfIcon iconSet="3Symbols2" iconId="2"/>
              <x14:cfIcon iconSet="NoIcons" iconId="0"/>
            </x14:iconSet>
          </x14:cfRule>
          <xm:sqref>X120:X130</xm:sqref>
        </x14:conditionalFormatting>
        <x14:conditionalFormatting xmlns:xm="http://schemas.microsoft.com/office/excel/2006/main">
          <x14:cfRule type="iconSet" priority="81" id="{669CED1C-68C4-4362-A5D6-08636E53F029}">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AE121:AE130</xm:sqref>
        </x14:conditionalFormatting>
        <x14:conditionalFormatting xmlns:xm="http://schemas.microsoft.com/office/excel/2006/main">
          <x14:cfRule type="iconSet" priority="80" id="{9A7766B6-2B3C-4F32-93B6-664B919957F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AE121:AE130</xm:sqref>
        </x14:conditionalFormatting>
        <x14:conditionalFormatting xmlns:xm="http://schemas.microsoft.com/office/excel/2006/main">
          <x14:cfRule type="iconSet" priority="79" id="{92817AA0-D4F4-4138-B646-6742339FAAF5}">
            <x14:iconSet iconSet="3Symbols2" showValue="0" custom="1">
              <x14:cfvo type="percent">
                <xm:f>0</xm:f>
              </x14:cfvo>
              <x14:cfvo type="num">
                <xm:f>1</xm:f>
              </x14:cfvo>
              <x14:cfvo type="num">
                <xm:f>2</xm:f>
              </x14:cfvo>
              <x14:cfIcon iconSet="3Symbols2" iconId="1"/>
              <x14:cfIcon iconSet="3Symbols2" iconId="2"/>
              <x14:cfIcon iconSet="NoIcons" iconId="0"/>
            </x14:iconSet>
          </x14:cfRule>
          <xm:sqref>AE120:AE130</xm:sqref>
        </x14:conditionalFormatting>
        <x14:conditionalFormatting xmlns:xm="http://schemas.microsoft.com/office/excel/2006/main">
          <x14:cfRule type="iconSet" priority="74" id="{7E9702EB-2B53-4512-A628-D42C6B627372}">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X95</xm:sqref>
        </x14:conditionalFormatting>
        <x14:conditionalFormatting xmlns:xm="http://schemas.microsoft.com/office/excel/2006/main">
          <x14:cfRule type="iconSet" priority="73" id="{71C437F2-D270-40C2-B3DA-25770460B584}">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X96</xm:sqref>
        </x14:conditionalFormatting>
        <x14:conditionalFormatting xmlns:xm="http://schemas.microsoft.com/office/excel/2006/main">
          <x14:cfRule type="iconSet" priority="72" id="{27DBEE10-EFF0-4D5B-8262-B599FB4856E6}">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AE95</xm:sqref>
        </x14:conditionalFormatting>
        <x14:conditionalFormatting xmlns:xm="http://schemas.microsoft.com/office/excel/2006/main">
          <x14:cfRule type="iconSet" priority="71" id="{7DE5EB84-AE62-4366-90F8-554FA3214E98}">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AE96</xm:sqref>
        </x14:conditionalFormatting>
        <x14:conditionalFormatting xmlns:xm="http://schemas.microsoft.com/office/excel/2006/main">
          <x14:cfRule type="iconSet" priority="70" id="{0B5C50D9-1A5A-405A-8966-7732CD30514B}">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X112</xm:sqref>
        </x14:conditionalFormatting>
        <x14:conditionalFormatting xmlns:xm="http://schemas.microsoft.com/office/excel/2006/main">
          <x14:cfRule type="iconSet" priority="69" id="{3D026A4A-58C8-44A8-9D2F-C842040C490D}">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AE112</xm:sqref>
        </x14:conditionalFormatting>
        <x14:conditionalFormatting xmlns:xm="http://schemas.microsoft.com/office/excel/2006/main">
          <x14:cfRule type="iconSet" priority="63" id="{FB2F336A-D9BE-433D-B5CE-E693892AE536}">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T40</xm:sqref>
        </x14:conditionalFormatting>
        <x14:conditionalFormatting xmlns:xm="http://schemas.microsoft.com/office/excel/2006/main">
          <x14:cfRule type="iconSet" priority="59" id="{FFF424C7-B315-490A-B29A-7AEA15B092C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AC171</xm:sqref>
        </x14:conditionalFormatting>
        <x14:conditionalFormatting xmlns:xm="http://schemas.microsoft.com/office/excel/2006/main">
          <x14:cfRule type="iconSet" priority="58" id="{FAB12C2B-28D9-4D27-BE41-A8749A0CFE62}">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AC171</xm:sqref>
        </x14:conditionalFormatting>
        <x14:conditionalFormatting xmlns:xm="http://schemas.microsoft.com/office/excel/2006/main">
          <x14:cfRule type="iconSet" priority="55" id="{2FCDA2B2-4FB4-462E-96E4-3B4F2A73F5B0}">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AC175</xm:sqref>
        </x14:conditionalFormatting>
        <x14:conditionalFormatting xmlns:xm="http://schemas.microsoft.com/office/excel/2006/main">
          <x14:cfRule type="iconSet" priority="54" id="{BA0330C5-EF48-4CC8-84FE-D8321B3BB09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AC175</xm:sqref>
        </x14:conditionalFormatting>
        <x14:conditionalFormatting xmlns:xm="http://schemas.microsoft.com/office/excel/2006/main">
          <x14:cfRule type="iconSet" priority="53" id="{554E3612-C9DD-4A80-88B4-30EA64F4220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T102</xm:sqref>
        </x14:conditionalFormatting>
        <x14:conditionalFormatting xmlns:xm="http://schemas.microsoft.com/office/excel/2006/main">
          <x14:cfRule type="iconSet" priority="52" id="{141A35E7-5FB1-4A07-828F-22AF75813B38}">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T102</xm:sqref>
        </x14:conditionalFormatting>
        <x14:conditionalFormatting xmlns:xm="http://schemas.microsoft.com/office/excel/2006/main">
          <x14:cfRule type="iconSet" priority="51" id="{382B71BB-BF8F-43E9-8DBA-EBA7AB4F0DCE}">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T104</xm:sqref>
        </x14:conditionalFormatting>
        <x14:conditionalFormatting xmlns:xm="http://schemas.microsoft.com/office/excel/2006/main">
          <x14:cfRule type="iconSet" priority="50" id="{9DDCB64B-05AF-4DF0-BAFF-8F0FD151E6C4}">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T104</xm:sqref>
        </x14:conditionalFormatting>
        <x14:conditionalFormatting xmlns:xm="http://schemas.microsoft.com/office/excel/2006/main">
          <x14:cfRule type="iconSet" priority="49" id="{7165D067-7C12-4F4B-9F14-350B1354C1A7}">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W272:W276</xm:sqref>
        </x14:conditionalFormatting>
        <x14:conditionalFormatting xmlns:xm="http://schemas.microsoft.com/office/excel/2006/main">
          <x14:cfRule type="iconSet" priority="48" id="{DE62665F-F2DC-4DD2-AE1E-8E4D93557117}">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AG266</xm:sqref>
        </x14:conditionalFormatting>
        <x14:conditionalFormatting xmlns:xm="http://schemas.microsoft.com/office/excel/2006/main">
          <x14:cfRule type="iconSet" priority="47" id="{7903F9FF-51AB-462D-8F47-9AD401AE140D}">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AF298</xm:sqref>
        </x14:conditionalFormatting>
        <x14:conditionalFormatting xmlns:xm="http://schemas.microsoft.com/office/excel/2006/main">
          <x14:cfRule type="iconSet" priority="46" id="{F16D5C88-F521-47AA-A2EE-AD07CF45D920}">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AF299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2:E6"/>
  <sheetViews>
    <sheetView workbookViewId="0">
      <selection activeCell="E7" sqref="E7"/>
    </sheetView>
  </sheetViews>
  <sheetFormatPr baseColWidth="10" defaultRowHeight="15" x14ac:dyDescent="0.25"/>
  <cols>
    <col min="5" max="5" width="18.7109375" bestFit="1" customWidth="1"/>
  </cols>
  <sheetData>
    <row r="2" spans="2:5" x14ac:dyDescent="0.25">
      <c r="B2" s="5"/>
      <c r="E2" s="6"/>
    </row>
    <row r="3" spans="2:5" x14ac:dyDescent="0.25">
      <c r="B3" s="6" t="s">
        <v>23</v>
      </c>
      <c r="E3" s="6" t="s">
        <v>120</v>
      </c>
    </row>
    <row r="4" spans="2:5" x14ac:dyDescent="0.25">
      <c r="B4" s="6" t="s">
        <v>24</v>
      </c>
      <c r="E4" s="6" t="s">
        <v>121</v>
      </c>
    </row>
    <row r="5" spans="2:5" x14ac:dyDescent="0.25">
      <c r="E5" s="6" t="s">
        <v>123</v>
      </c>
    </row>
    <row r="6" spans="2:5" x14ac:dyDescent="0.25">
      <c r="E6" s="6" t="s">
        <v>212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BB290"/>
  <sheetViews>
    <sheetView showGridLines="0" topLeftCell="F1" zoomScaleNormal="100" workbookViewId="0">
      <selection activeCell="AV30" sqref="AV30:AV34"/>
    </sheetView>
  </sheetViews>
  <sheetFormatPr baseColWidth="10" defaultColWidth="3.7109375" defaultRowHeight="15" x14ac:dyDescent="0.25"/>
  <cols>
    <col min="1" max="55" width="3.7109375" customWidth="1"/>
  </cols>
  <sheetData>
    <row r="1" spans="2:45" ht="5.0999999999999996" customHeight="1" x14ac:dyDescent="0.25"/>
    <row r="2" spans="2:45" s="14" customFormat="1" x14ac:dyDescent="0.25">
      <c r="B2" s="168" t="s">
        <v>110</v>
      </c>
      <c r="C2" s="168"/>
      <c r="D2" s="168"/>
      <c r="E2" s="168"/>
      <c r="F2" s="168"/>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row>
    <row r="3" spans="2:45" ht="5.0999999999999996" customHeight="1" x14ac:dyDescent="0.25"/>
    <row r="4" spans="2:45" s="14" customFormat="1" ht="15.75" customHeight="1" x14ac:dyDescent="0.25">
      <c r="B4" s="169" t="s">
        <v>109</v>
      </c>
      <c r="C4" s="169"/>
      <c r="D4" s="169"/>
      <c r="E4" s="169"/>
      <c r="F4" s="169"/>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row>
    <row r="5" spans="2:45" s="16" customFormat="1" ht="60" customHeight="1" x14ac:dyDescent="0.25">
      <c r="B5" s="171" t="s">
        <v>179</v>
      </c>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c r="AM5" s="172"/>
      <c r="AN5" s="172"/>
      <c r="AO5" s="172"/>
      <c r="AP5" s="172"/>
      <c r="AQ5" s="172"/>
      <c r="AR5" s="36"/>
      <c r="AS5" t="s">
        <v>167</v>
      </c>
    </row>
    <row r="6" spans="2:45" s="14" customFormat="1" ht="5.0999999999999996" customHeight="1" x14ac:dyDescent="0.25">
      <c r="B6" s="15"/>
      <c r="C6" s="15"/>
      <c r="D6" s="15"/>
      <c r="E6" s="15"/>
      <c r="F6" s="15"/>
      <c r="G6" s="15"/>
      <c r="H6" s="15"/>
      <c r="I6" s="15"/>
      <c r="AS6"/>
    </row>
    <row r="7" spans="2:45" s="14" customFormat="1" ht="15" customHeight="1" x14ac:dyDescent="0.25">
      <c r="B7" s="7" t="s">
        <v>28</v>
      </c>
      <c r="C7" s="4" t="s">
        <v>29</v>
      </c>
      <c r="D7" s="7"/>
      <c r="E7" s="4"/>
      <c r="G7" t="s">
        <v>180</v>
      </c>
      <c r="H7"/>
      <c r="I7"/>
      <c r="AS7" t="s">
        <v>164</v>
      </c>
    </row>
    <row r="8" spans="2:45" s="14" customFormat="1" ht="15" customHeight="1" x14ac:dyDescent="0.25">
      <c r="G8" s="15"/>
      <c r="H8" s="15"/>
      <c r="I8" s="15"/>
      <c r="AS8" t="s">
        <v>165</v>
      </c>
    </row>
    <row r="9" spans="2:45" s="19" customFormat="1" x14ac:dyDescent="0.25">
      <c r="B9" s="65" t="s">
        <v>150</v>
      </c>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7"/>
      <c r="AE9" s="67"/>
      <c r="AF9" s="67"/>
      <c r="AG9" s="67"/>
      <c r="AH9" s="67"/>
      <c r="AI9" s="67"/>
      <c r="AJ9" s="67"/>
      <c r="AK9" s="67"/>
      <c r="AL9" s="67"/>
      <c r="AM9" s="67"/>
      <c r="AN9" s="67"/>
      <c r="AO9" s="67"/>
      <c r="AP9" s="67"/>
      <c r="AQ9" s="67"/>
      <c r="AR9" s="10"/>
      <c r="AS9" t="s">
        <v>166</v>
      </c>
    </row>
    <row r="10" spans="2:45" ht="5.0999999999999996" customHeight="1" x14ac:dyDescent="0.25"/>
    <row r="11" spans="2:45" x14ac:dyDescent="0.25">
      <c r="B11" s="7" t="s">
        <v>28</v>
      </c>
      <c r="C11" s="86" t="s">
        <v>3</v>
      </c>
      <c r="D11" s="87"/>
      <c r="E11" s="87"/>
      <c r="F11" s="88"/>
      <c r="G11" s="92" t="s">
        <v>85</v>
      </c>
      <c r="H11" s="93"/>
      <c r="I11" s="93"/>
      <c r="J11" s="93"/>
      <c r="K11" s="93"/>
      <c r="L11" s="93"/>
      <c r="M11" s="93"/>
      <c r="N11" s="93"/>
      <c r="O11" s="93"/>
      <c r="P11" s="93"/>
      <c r="Q11" s="93"/>
      <c r="R11" s="93"/>
      <c r="S11" s="93"/>
      <c r="T11" s="93"/>
      <c r="U11" s="93"/>
      <c r="V11" s="93"/>
      <c r="W11" s="93"/>
      <c r="X11" s="93"/>
      <c r="Y11" s="93"/>
      <c r="Z11" s="93"/>
      <c r="AA11" s="93"/>
      <c r="AB11" s="94"/>
      <c r="AC11">
        <v>1</v>
      </c>
      <c r="AS11" t="s">
        <v>181</v>
      </c>
    </row>
    <row r="12" spans="2:45" ht="5.0999999999999996" customHeight="1" x14ac:dyDescent="0.25">
      <c r="G12" s="8"/>
      <c r="H12" s="8"/>
      <c r="I12" s="8"/>
      <c r="J12" s="8"/>
      <c r="K12" s="8"/>
      <c r="L12" s="8"/>
      <c r="M12" s="8"/>
      <c r="N12" s="8"/>
      <c r="O12" s="8"/>
      <c r="P12" s="8"/>
      <c r="Q12" s="8"/>
      <c r="R12" s="8"/>
      <c r="S12" s="8"/>
      <c r="T12" s="8"/>
      <c r="U12" s="8"/>
      <c r="V12" s="8"/>
      <c r="W12" s="8"/>
      <c r="X12" s="8"/>
      <c r="Y12" s="8"/>
      <c r="Z12" s="8"/>
      <c r="AA12" s="8"/>
      <c r="AB12" s="8"/>
    </row>
    <row r="13" spans="2:45" x14ac:dyDescent="0.25">
      <c r="B13" s="7" t="s">
        <v>28</v>
      </c>
      <c r="C13" s="86" t="s">
        <v>0</v>
      </c>
      <c r="D13" s="87"/>
      <c r="E13" s="87"/>
      <c r="F13" s="88"/>
      <c r="G13" s="92" t="s">
        <v>86</v>
      </c>
      <c r="H13" s="93"/>
      <c r="I13" s="93"/>
      <c r="J13" s="93"/>
      <c r="K13" s="93"/>
      <c r="L13" s="93"/>
      <c r="M13" s="93"/>
      <c r="N13" s="93"/>
      <c r="O13" s="93"/>
      <c r="P13" s="93"/>
      <c r="Q13" s="93"/>
      <c r="R13" s="93"/>
      <c r="S13" s="93"/>
      <c r="T13" s="93"/>
      <c r="U13" s="93"/>
      <c r="V13" s="93"/>
      <c r="W13" s="93"/>
      <c r="X13" s="93"/>
      <c r="Y13" s="93"/>
      <c r="Z13" s="93"/>
      <c r="AA13" s="93"/>
      <c r="AB13" s="94"/>
      <c r="AC13">
        <v>1</v>
      </c>
      <c r="AS13" t="s">
        <v>182</v>
      </c>
    </row>
    <row r="14" spans="2:45" ht="5.0999999999999996" customHeight="1" x14ac:dyDescent="0.25">
      <c r="G14" s="8"/>
      <c r="H14" s="8"/>
      <c r="I14" s="8"/>
      <c r="J14" s="8"/>
      <c r="K14" s="8"/>
      <c r="L14" s="8"/>
      <c r="M14" s="8"/>
      <c r="N14" s="8"/>
      <c r="O14" s="8"/>
      <c r="P14" s="8"/>
      <c r="Q14" s="8"/>
      <c r="R14" s="8"/>
      <c r="S14" s="8"/>
      <c r="T14" s="8"/>
      <c r="U14" s="8"/>
      <c r="V14" s="8"/>
      <c r="W14" s="8"/>
      <c r="X14" s="8"/>
      <c r="Y14" s="8"/>
      <c r="Z14" s="8"/>
      <c r="AA14" s="8"/>
      <c r="AB14" s="8"/>
    </row>
    <row r="15" spans="2:45" x14ac:dyDescent="0.25">
      <c r="B15" s="7" t="s">
        <v>28</v>
      </c>
      <c r="C15" s="86" t="s">
        <v>4</v>
      </c>
      <c r="D15" s="87"/>
      <c r="E15" s="87"/>
      <c r="F15" s="88"/>
      <c r="G15" s="104" t="s">
        <v>87</v>
      </c>
      <c r="H15" s="105"/>
      <c r="I15" s="105"/>
      <c r="J15" s="105"/>
      <c r="K15" s="105"/>
      <c r="L15" s="105"/>
      <c r="M15" s="105"/>
      <c r="N15" s="105"/>
      <c r="O15" s="105"/>
      <c r="P15" s="105"/>
      <c r="Q15" s="105"/>
      <c r="R15" s="105"/>
      <c r="S15" s="105"/>
      <c r="T15" s="105"/>
      <c r="U15" s="105"/>
      <c r="V15" s="105"/>
      <c r="W15" s="105"/>
      <c r="X15" s="105"/>
      <c r="Y15" s="105"/>
      <c r="Z15" s="105"/>
      <c r="AA15" s="105"/>
      <c r="AB15" s="106"/>
      <c r="AC15">
        <v>1</v>
      </c>
      <c r="AS15" t="s">
        <v>183</v>
      </c>
    </row>
    <row r="16" spans="2:45" x14ac:dyDescent="0.25">
      <c r="G16" s="107" t="s">
        <v>88</v>
      </c>
      <c r="H16" s="108"/>
      <c r="I16" s="108"/>
      <c r="J16" s="108"/>
      <c r="K16" s="108"/>
      <c r="L16" s="108"/>
      <c r="M16" s="108"/>
      <c r="N16" s="108"/>
      <c r="O16" s="108"/>
      <c r="P16" s="108"/>
      <c r="Q16" s="108"/>
      <c r="R16" s="108"/>
      <c r="S16" s="108"/>
      <c r="T16" s="108"/>
      <c r="U16" s="108"/>
      <c r="V16" s="108"/>
      <c r="W16" s="108"/>
      <c r="X16" s="108"/>
      <c r="Y16" s="108"/>
      <c r="Z16" s="108"/>
      <c r="AA16" s="108"/>
      <c r="AB16" s="109"/>
      <c r="AS16" t="s">
        <v>184</v>
      </c>
    </row>
    <row r="17" spans="2:48" ht="5.0999999999999996" customHeight="1" x14ac:dyDescent="0.25">
      <c r="G17" s="8"/>
      <c r="H17" s="8"/>
      <c r="I17" s="8"/>
      <c r="J17" s="8"/>
      <c r="K17" s="8"/>
      <c r="L17" s="8"/>
      <c r="M17" s="8"/>
      <c r="N17" s="8"/>
      <c r="O17" s="8"/>
      <c r="P17" s="8"/>
      <c r="Q17" s="8"/>
      <c r="R17" s="8"/>
      <c r="S17" s="8"/>
      <c r="T17" s="8"/>
      <c r="U17" s="8"/>
      <c r="V17" s="8"/>
      <c r="W17" s="8"/>
      <c r="X17" s="8"/>
      <c r="Y17" s="8"/>
      <c r="Z17" s="8"/>
      <c r="AA17" s="8"/>
      <c r="AB17" s="8"/>
    </row>
    <row r="18" spans="2:48" x14ac:dyDescent="0.25">
      <c r="B18" s="7" t="s">
        <v>28</v>
      </c>
      <c r="C18" s="86" t="s">
        <v>1</v>
      </c>
      <c r="D18" s="87"/>
      <c r="E18" s="87"/>
      <c r="F18" s="88"/>
      <c r="G18" s="89" t="s">
        <v>90</v>
      </c>
      <c r="H18" s="90"/>
      <c r="I18" s="90"/>
      <c r="J18" s="90"/>
      <c r="K18" s="90"/>
      <c r="L18" s="90"/>
      <c r="M18" s="90"/>
      <c r="N18" s="90"/>
      <c r="O18" s="90"/>
      <c r="P18" s="90"/>
      <c r="Q18" s="90"/>
      <c r="R18" s="90"/>
      <c r="S18" s="90"/>
      <c r="T18" s="90"/>
      <c r="U18" s="90"/>
      <c r="V18" s="90"/>
      <c r="W18" s="90"/>
      <c r="X18" s="90"/>
      <c r="Y18" s="90"/>
      <c r="Z18" s="90"/>
      <c r="AA18" s="90"/>
      <c r="AB18" s="91"/>
      <c r="AC18">
        <v>1</v>
      </c>
      <c r="AS18" t="s">
        <v>90</v>
      </c>
    </row>
    <row r="19" spans="2:48" ht="5.0999999999999996" customHeight="1" x14ac:dyDescent="0.25">
      <c r="G19" s="8"/>
      <c r="H19" s="8"/>
      <c r="I19" s="8"/>
      <c r="J19" s="8"/>
      <c r="K19" s="8"/>
      <c r="L19" s="8"/>
      <c r="M19" s="8"/>
      <c r="N19" s="8"/>
      <c r="O19" s="8"/>
      <c r="P19" s="8"/>
      <c r="Q19" s="8"/>
      <c r="R19" s="8"/>
      <c r="S19" s="8"/>
      <c r="T19" s="8"/>
      <c r="U19" s="8"/>
      <c r="V19" s="8"/>
      <c r="W19" s="8"/>
      <c r="X19" s="8"/>
      <c r="Y19" s="8"/>
      <c r="Z19" s="8"/>
      <c r="AA19" s="8"/>
      <c r="AB19" s="8"/>
    </row>
    <row r="20" spans="2:48" x14ac:dyDescent="0.25">
      <c r="B20" s="7" t="s">
        <v>28</v>
      </c>
      <c r="C20" s="86" t="s">
        <v>5</v>
      </c>
      <c r="D20" s="87"/>
      <c r="E20" s="87"/>
      <c r="F20" s="88"/>
      <c r="G20" s="92" t="s">
        <v>89</v>
      </c>
      <c r="H20" s="93"/>
      <c r="I20" s="93"/>
      <c r="J20" s="93"/>
      <c r="K20" s="93"/>
      <c r="L20" s="93"/>
      <c r="M20" s="93"/>
      <c r="N20" s="93"/>
      <c r="O20" s="93"/>
      <c r="P20" s="93"/>
      <c r="Q20" s="93"/>
      <c r="R20" s="93"/>
      <c r="S20" s="93"/>
      <c r="T20" s="93"/>
      <c r="U20" s="93"/>
      <c r="V20" s="93"/>
      <c r="W20" s="93"/>
      <c r="X20" s="93"/>
      <c r="Y20" s="93"/>
      <c r="Z20" s="93"/>
      <c r="AA20" s="93"/>
      <c r="AB20" s="94"/>
      <c r="AC20">
        <v>1</v>
      </c>
      <c r="AS20" t="s">
        <v>185</v>
      </c>
    </row>
    <row r="21" spans="2:48" ht="5.0999999999999996" customHeight="1" x14ac:dyDescent="0.25">
      <c r="G21" s="8"/>
      <c r="H21" s="8"/>
      <c r="I21" s="8"/>
      <c r="J21" s="8"/>
      <c r="K21" s="8"/>
      <c r="L21" s="8"/>
      <c r="M21" s="8"/>
      <c r="N21" s="8"/>
      <c r="O21" s="8"/>
      <c r="P21" s="8"/>
      <c r="Q21" s="8"/>
      <c r="R21" s="8"/>
      <c r="S21" s="8"/>
      <c r="T21" s="8"/>
      <c r="U21" s="8"/>
      <c r="V21" s="8"/>
      <c r="W21" s="8"/>
      <c r="X21" s="8"/>
      <c r="Y21" s="8"/>
      <c r="Z21" s="8"/>
      <c r="AA21" s="8"/>
      <c r="AB21" s="8"/>
    </row>
    <row r="22" spans="2:48" x14ac:dyDescent="0.25">
      <c r="B22" s="7" t="s">
        <v>28</v>
      </c>
      <c r="C22" s="86" t="s">
        <v>6</v>
      </c>
      <c r="D22" s="87"/>
      <c r="E22" s="87"/>
      <c r="F22" s="88"/>
      <c r="G22" s="92" t="s">
        <v>91</v>
      </c>
      <c r="H22" s="93"/>
      <c r="I22" s="93"/>
      <c r="J22" s="93"/>
      <c r="K22" s="93"/>
      <c r="L22" s="93"/>
      <c r="M22" s="93"/>
      <c r="N22" s="93"/>
      <c r="O22" s="93"/>
      <c r="P22" s="93"/>
      <c r="Q22" s="93"/>
      <c r="R22" s="93"/>
      <c r="S22" s="93"/>
      <c r="T22" s="93"/>
      <c r="U22" s="93"/>
      <c r="V22" s="93"/>
      <c r="W22" s="93"/>
      <c r="X22" s="93"/>
      <c r="Y22" s="93"/>
      <c r="Z22" s="93"/>
      <c r="AA22" s="93"/>
      <c r="AB22" s="94"/>
      <c r="AC22">
        <v>1</v>
      </c>
      <c r="AS22" t="s">
        <v>186</v>
      </c>
    </row>
    <row r="23" spans="2:48" ht="5.0999999999999996" customHeight="1" x14ac:dyDescent="0.25">
      <c r="G23" s="8"/>
      <c r="H23" s="8"/>
      <c r="I23" s="8"/>
      <c r="J23" s="8"/>
      <c r="K23" s="8"/>
      <c r="L23" s="8"/>
      <c r="M23" s="8"/>
      <c r="N23" s="8"/>
      <c r="O23" s="8"/>
      <c r="P23" s="8"/>
      <c r="Q23" s="8"/>
      <c r="R23" s="8"/>
      <c r="S23" s="8"/>
      <c r="T23" s="8"/>
      <c r="U23" s="8"/>
      <c r="V23" s="8"/>
      <c r="W23" s="8"/>
      <c r="X23" s="8"/>
      <c r="Y23" s="8"/>
      <c r="Z23" s="8"/>
      <c r="AA23" s="8"/>
      <c r="AB23" s="8"/>
    </row>
    <row r="24" spans="2:48" x14ac:dyDescent="0.25">
      <c r="B24" s="7" t="s">
        <v>28</v>
      </c>
      <c r="C24" s="86" t="s">
        <v>2</v>
      </c>
      <c r="D24" s="87"/>
      <c r="E24" s="87"/>
      <c r="F24" s="88"/>
      <c r="G24" s="92" t="s">
        <v>92</v>
      </c>
      <c r="H24" s="93"/>
      <c r="I24" s="93"/>
      <c r="J24" s="93"/>
      <c r="K24" s="93"/>
      <c r="L24" s="93"/>
      <c r="M24" s="93"/>
      <c r="N24" s="93"/>
      <c r="O24" s="93"/>
      <c r="P24" s="93"/>
      <c r="Q24" s="93"/>
      <c r="R24" s="93"/>
      <c r="S24" s="93"/>
      <c r="T24" s="93"/>
      <c r="U24" s="93"/>
      <c r="V24" s="93"/>
      <c r="W24" s="93"/>
      <c r="X24" s="93"/>
      <c r="Y24" s="93"/>
      <c r="Z24" s="93"/>
      <c r="AA24" s="93"/>
      <c r="AB24" s="94"/>
      <c r="AC24">
        <v>1</v>
      </c>
      <c r="AS24" t="s">
        <v>187</v>
      </c>
    </row>
    <row r="25" spans="2:48" ht="5.0999999999999996" customHeight="1" x14ac:dyDescent="0.25">
      <c r="G25" s="8"/>
      <c r="H25" s="8"/>
      <c r="I25" s="8"/>
      <c r="J25" s="8"/>
      <c r="K25" s="8"/>
      <c r="L25" s="8"/>
      <c r="M25" s="8"/>
      <c r="N25" s="8"/>
      <c r="O25" s="8"/>
      <c r="P25" s="8"/>
      <c r="Q25" s="8"/>
      <c r="R25" s="8"/>
      <c r="S25" s="8"/>
      <c r="T25" s="8"/>
      <c r="U25" s="8"/>
      <c r="V25" s="8"/>
      <c r="W25" s="8"/>
      <c r="X25" s="8"/>
      <c r="Y25" s="8"/>
      <c r="Z25" s="8"/>
      <c r="AA25" s="8"/>
      <c r="AB25" s="8"/>
    </row>
    <row r="26" spans="2:48" x14ac:dyDescent="0.25">
      <c r="B26" s="7" t="s">
        <v>28</v>
      </c>
      <c r="C26" s="86" t="s">
        <v>7</v>
      </c>
      <c r="D26" s="87"/>
      <c r="E26" s="87"/>
      <c r="F26" s="88"/>
      <c r="G26" s="92">
        <v>614245678</v>
      </c>
      <c r="H26" s="93"/>
      <c r="I26" s="93"/>
      <c r="J26" s="93"/>
      <c r="K26" s="93"/>
      <c r="L26" s="93"/>
      <c r="M26" s="93"/>
      <c r="N26" s="93"/>
      <c r="O26" s="93"/>
      <c r="P26" s="93"/>
      <c r="Q26" s="93"/>
      <c r="R26" s="93"/>
      <c r="S26" s="93"/>
      <c r="T26" s="93"/>
      <c r="U26" s="93"/>
      <c r="V26" s="93"/>
      <c r="W26" s="93"/>
      <c r="X26" s="93"/>
      <c r="Y26" s="93"/>
      <c r="Z26" s="93"/>
      <c r="AA26" s="93"/>
      <c r="AB26" s="94"/>
      <c r="AC26">
        <v>1</v>
      </c>
      <c r="AS26">
        <v>614245678</v>
      </c>
    </row>
    <row r="27" spans="2:48" ht="5.0999999999999996" customHeight="1" x14ac:dyDescent="0.25">
      <c r="G27" s="8"/>
      <c r="H27" s="8"/>
      <c r="I27" s="8"/>
      <c r="J27" s="8"/>
      <c r="K27" s="8"/>
      <c r="L27" s="8"/>
      <c r="M27" s="8"/>
      <c r="N27" s="8"/>
      <c r="O27" s="8"/>
      <c r="P27" s="8"/>
      <c r="Q27" s="8"/>
      <c r="R27" s="8"/>
      <c r="S27" s="8"/>
      <c r="T27" s="8"/>
      <c r="U27" s="8"/>
      <c r="V27" s="8"/>
      <c r="W27" s="8"/>
      <c r="X27" s="8"/>
      <c r="Y27" s="8"/>
      <c r="Z27" s="8"/>
      <c r="AA27" s="8"/>
      <c r="AB27" s="8"/>
    </row>
    <row r="28" spans="2:48" x14ac:dyDescent="0.25">
      <c r="B28" s="7" t="s">
        <v>28</v>
      </c>
      <c r="C28" s="86" t="s">
        <v>8</v>
      </c>
      <c r="D28" s="87"/>
      <c r="E28" s="87"/>
      <c r="F28" s="88"/>
      <c r="G28" s="92" t="s">
        <v>93</v>
      </c>
      <c r="H28" s="93"/>
      <c r="I28" s="93"/>
      <c r="J28" s="93"/>
      <c r="K28" s="93"/>
      <c r="L28" s="93"/>
      <c r="M28" s="93"/>
      <c r="N28" s="93"/>
      <c r="O28" s="93"/>
      <c r="P28" s="93"/>
      <c r="Q28" s="93"/>
      <c r="R28" s="93"/>
      <c r="S28" s="93"/>
      <c r="T28" s="93"/>
      <c r="U28" s="93"/>
      <c r="V28" s="93"/>
      <c r="W28" s="93"/>
      <c r="X28" s="93"/>
      <c r="Y28" s="93"/>
      <c r="Z28" s="93"/>
      <c r="AA28" s="93"/>
      <c r="AB28" s="94"/>
      <c r="AC28">
        <v>1</v>
      </c>
      <c r="AS28" t="s">
        <v>93</v>
      </c>
    </row>
    <row r="29" spans="2:48" ht="5.0999999999999996" customHeight="1" x14ac:dyDescent="0.25"/>
    <row r="30" spans="2:48" x14ac:dyDescent="0.25">
      <c r="B30" s="7" t="s">
        <v>28</v>
      </c>
      <c r="C30" s="49" t="s">
        <v>83</v>
      </c>
      <c r="D30" s="50"/>
      <c r="E30" s="50"/>
      <c r="F30" s="50"/>
      <c r="G30" s="50"/>
      <c r="H30" s="50"/>
      <c r="I30" s="50"/>
      <c r="J30" s="50"/>
      <c r="K30" s="50"/>
      <c r="L30" s="50"/>
      <c r="M30" s="50"/>
      <c r="N30" s="50"/>
      <c r="O30" s="50"/>
      <c r="P30" s="50"/>
      <c r="Q30" s="59"/>
      <c r="R30" s="60" t="s">
        <v>24</v>
      </c>
      <c r="S30" s="62"/>
      <c r="T30">
        <v>1</v>
      </c>
      <c r="AS30" s="34" t="s">
        <v>193</v>
      </c>
      <c r="AV30" s="34" t="s">
        <v>232</v>
      </c>
    </row>
    <row r="31" spans="2:48" ht="5.0999999999999996" customHeight="1" x14ac:dyDescent="0.25"/>
    <row r="32" spans="2:48" x14ac:dyDescent="0.25">
      <c r="B32" s="7" t="s">
        <v>28</v>
      </c>
      <c r="C32" s="49" t="s">
        <v>84</v>
      </c>
      <c r="D32" s="50"/>
      <c r="E32" s="50"/>
      <c r="F32" s="50"/>
      <c r="G32" s="50"/>
      <c r="H32" s="50"/>
      <c r="I32" s="50"/>
      <c r="J32" s="50"/>
      <c r="K32" s="50"/>
      <c r="L32" s="50"/>
      <c r="M32" s="50"/>
      <c r="N32" s="50"/>
      <c r="O32" s="50"/>
      <c r="P32" s="50"/>
      <c r="Q32" s="59"/>
      <c r="R32" s="60" t="s">
        <v>24</v>
      </c>
      <c r="S32" s="62"/>
      <c r="T32">
        <v>1</v>
      </c>
      <c r="AS32" s="34" t="s">
        <v>5</v>
      </c>
      <c r="AV32" s="34" t="s">
        <v>233</v>
      </c>
    </row>
    <row r="33" spans="2:48" ht="5.0999999999999996" customHeight="1" x14ac:dyDescent="0.25">
      <c r="B33" s="7"/>
      <c r="C33" s="7"/>
      <c r="D33" s="7"/>
      <c r="E33" s="7"/>
      <c r="F33" s="7"/>
      <c r="G33" s="7"/>
      <c r="H33" s="7"/>
      <c r="I33" s="7"/>
      <c r="J33" s="7"/>
      <c r="K33" s="7"/>
      <c r="L33" s="7"/>
      <c r="M33" s="7"/>
      <c r="N33" s="7"/>
      <c r="O33" s="7"/>
      <c r="P33" s="7"/>
      <c r="Q33" s="7"/>
      <c r="R33" s="7"/>
      <c r="S33" s="7"/>
    </row>
    <row r="34" spans="2:48" x14ac:dyDescent="0.25">
      <c r="B34" s="7" t="s">
        <v>28</v>
      </c>
      <c r="C34" s="4" t="s">
        <v>176</v>
      </c>
      <c r="D34" s="7"/>
      <c r="E34" s="7"/>
      <c r="F34" s="7"/>
      <c r="G34" s="27" t="s">
        <v>28</v>
      </c>
      <c r="H34" s="4" t="s">
        <v>177</v>
      </c>
      <c r="I34" s="7"/>
      <c r="J34" s="7"/>
      <c r="K34" s="7"/>
      <c r="L34" s="7"/>
      <c r="M34" s="7"/>
      <c r="N34" s="7"/>
      <c r="O34" s="7"/>
      <c r="P34" s="7"/>
      <c r="Q34" s="7"/>
      <c r="R34" s="7"/>
      <c r="S34" s="7"/>
      <c r="AS34" s="34" t="s">
        <v>194</v>
      </c>
      <c r="AV34" s="34" t="s">
        <v>234</v>
      </c>
    </row>
    <row r="35" spans="2:48" x14ac:dyDescent="0.25">
      <c r="B35" s="7"/>
      <c r="C35" s="4"/>
      <c r="D35" s="7"/>
      <c r="E35" s="7"/>
      <c r="F35" s="7"/>
      <c r="G35" s="27"/>
      <c r="H35" s="4"/>
      <c r="I35" s="7"/>
      <c r="J35" s="7"/>
      <c r="K35" s="7"/>
      <c r="L35" s="7"/>
      <c r="M35" s="7"/>
      <c r="N35" s="7"/>
      <c r="O35" s="7"/>
      <c r="P35" s="7"/>
      <c r="Q35" s="7"/>
      <c r="R35" s="7"/>
      <c r="S35" s="7"/>
    </row>
    <row r="36" spans="2:48" ht="15.75" x14ac:dyDescent="0.25">
      <c r="B36" s="31">
        <v>1</v>
      </c>
      <c r="C36" s="32">
        <v>1</v>
      </c>
      <c r="D36" s="31">
        <v>1</v>
      </c>
      <c r="E36" s="31">
        <v>0</v>
      </c>
      <c r="F36" s="31">
        <v>1</v>
      </c>
      <c r="G36" s="31">
        <v>1</v>
      </c>
      <c r="H36" s="33">
        <v>0</v>
      </c>
      <c r="I36" s="164" t="s">
        <v>178</v>
      </c>
      <c r="J36" s="165"/>
      <c r="K36" s="165"/>
      <c r="L36" s="165"/>
      <c r="M36" s="165"/>
      <c r="N36" s="165"/>
      <c r="O36" s="165"/>
      <c r="P36" s="165"/>
      <c r="Q36" s="165"/>
      <c r="R36" s="165"/>
      <c r="S36" s="165"/>
      <c r="T36" s="165"/>
      <c r="U36" s="165"/>
      <c r="V36" s="165"/>
      <c r="W36" s="165"/>
      <c r="X36" s="165"/>
      <c r="Y36" s="165"/>
      <c r="Z36" s="165"/>
      <c r="AA36" s="165"/>
      <c r="AB36" s="165"/>
      <c r="AC36" s="165"/>
      <c r="AD36" s="165"/>
      <c r="AE36" s="165"/>
    </row>
    <row r="37" spans="2:48" x14ac:dyDescent="0.25">
      <c r="B37" s="31">
        <v>1</v>
      </c>
      <c r="C37" s="33">
        <v>1</v>
      </c>
      <c r="D37" s="33"/>
      <c r="E37" s="33"/>
      <c r="F37" s="29"/>
      <c r="G37" s="29"/>
      <c r="H37" s="29"/>
    </row>
    <row r="38" spans="2:48" s="19" customFormat="1" x14ac:dyDescent="0.25">
      <c r="B38" s="65" t="s">
        <v>151</v>
      </c>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7"/>
      <c r="AE38" s="67"/>
      <c r="AF38" s="67"/>
      <c r="AG38" s="67"/>
      <c r="AH38" s="67"/>
      <c r="AI38" s="67"/>
      <c r="AJ38" s="67"/>
      <c r="AK38" s="67"/>
      <c r="AL38" s="67"/>
      <c r="AM38" s="67"/>
      <c r="AN38" s="67"/>
      <c r="AO38" s="67"/>
      <c r="AP38" s="67"/>
      <c r="AQ38" s="67"/>
    </row>
    <row r="39" spans="2:48" ht="5.0999999999999996" customHeight="1" x14ac:dyDescent="0.25"/>
    <row r="40" spans="2:48" s="26" customFormat="1" ht="84.95" customHeight="1" x14ac:dyDescent="0.25">
      <c r="B40" s="70" t="s">
        <v>170</v>
      </c>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row>
    <row r="41" spans="2:48" s="25" customFormat="1" ht="84.95" customHeight="1" x14ac:dyDescent="0.25">
      <c r="B41" s="70" t="s">
        <v>169</v>
      </c>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row>
    <row r="42" spans="2:48" s="25" customFormat="1" ht="45" customHeight="1" x14ac:dyDescent="0.25">
      <c r="B42" s="70" t="s">
        <v>168</v>
      </c>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row>
    <row r="43" spans="2:48" ht="15" customHeight="1" x14ac:dyDescent="0.25"/>
    <row r="44" spans="2:48" s="17" customFormat="1" ht="30" customHeight="1" x14ac:dyDescent="0.25">
      <c r="K44" s="116" t="s">
        <v>25</v>
      </c>
      <c r="L44" s="117"/>
      <c r="M44" s="118"/>
      <c r="O44" s="116" t="s">
        <v>26</v>
      </c>
      <c r="P44" s="117"/>
      <c r="Q44" s="118"/>
    </row>
    <row r="45" spans="2:48" ht="5.0999999999999996" customHeight="1" x14ac:dyDescent="0.25"/>
    <row r="46" spans="2:48" x14ac:dyDescent="0.25">
      <c r="C46" s="3" t="s">
        <v>23</v>
      </c>
      <c r="D46" s="111" t="s">
        <v>9</v>
      </c>
      <c r="E46" s="111"/>
      <c r="F46" s="111"/>
      <c r="G46" s="111"/>
      <c r="H46" s="111"/>
      <c r="I46" s="111"/>
    </row>
    <row r="47" spans="2:48" ht="5.0999999999999996" customHeight="1" thickBot="1" x14ac:dyDescent="0.3"/>
    <row r="48" spans="2:48" ht="15.75" thickBot="1" x14ac:dyDescent="0.3">
      <c r="D48" s="112" t="s">
        <v>10</v>
      </c>
      <c r="E48" s="112"/>
      <c r="F48" s="112"/>
      <c r="G48" s="112"/>
      <c r="H48" s="112"/>
      <c r="I48" s="112"/>
      <c r="J48" s="7" t="s">
        <v>28</v>
      </c>
      <c r="K48" s="95">
        <v>99</v>
      </c>
      <c r="L48" s="96"/>
      <c r="M48" s="97"/>
      <c r="N48">
        <v>1</v>
      </c>
      <c r="O48" s="124">
        <f>VALUE(S48)</f>
        <v>55</v>
      </c>
      <c r="P48" s="125"/>
      <c r="Q48" s="126"/>
      <c r="S48" t="s">
        <v>225</v>
      </c>
    </row>
    <row r="49" spans="2:19" ht="5.0999999999999996" customHeight="1" thickBot="1" x14ac:dyDescent="0.3"/>
    <row r="50" spans="2:19" ht="15" customHeight="1" thickBot="1" x14ac:dyDescent="0.3">
      <c r="D50" s="112" t="s">
        <v>11</v>
      </c>
      <c r="E50" s="112"/>
      <c r="F50" s="112"/>
      <c r="G50" s="112"/>
      <c r="H50" s="112"/>
      <c r="I50" s="112"/>
      <c r="J50" s="7" t="s">
        <v>28</v>
      </c>
      <c r="K50" s="95">
        <v>49</v>
      </c>
      <c r="L50" s="96"/>
      <c r="M50" s="97"/>
      <c r="N50">
        <v>1</v>
      </c>
      <c r="O50" s="124">
        <f>VALUE(S50)</f>
        <v>45</v>
      </c>
      <c r="P50" s="125"/>
      <c r="Q50" s="126"/>
      <c r="S50" t="s">
        <v>226</v>
      </c>
    </row>
    <row r="52" spans="2:19" x14ac:dyDescent="0.25">
      <c r="C52" s="3" t="s">
        <v>23</v>
      </c>
      <c r="D52" s="122" t="s">
        <v>12</v>
      </c>
      <c r="E52" s="122"/>
      <c r="F52" s="122"/>
      <c r="G52" s="122"/>
      <c r="H52" s="122"/>
      <c r="I52" s="122"/>
      <c r="O52" t="s">
        <v>195</v>
      </c>
    </row>
    <row r="53" spans="2:19" ht="5.0999999999999996" customHeight="1" thickBot="1" x14ac:dyDescent="0.3"/>
    <row r="54" spans="2:19" ht="15" customHeight="1" thickBot="1" x14ac:dyDescent="0.3">
      <c r="D54" s="121" t="s">
        <v>16</v>
      </c>
      <c r="E54" s="121"/>
      <c r="F54" s="121"/>
      <c r="G54" s="121"/>
      <c r="H54" s="121"/>
      <c r="I54" s="121"/>
      <c r="J54" s="7" t="s">
        <v>28</v>
      </c>
      <c r="K54" s="95">
        <v>24</v>
      </c>
      <c r="L54" s="96"/>
      <c r="M54" s="97"/>
      <c r="N54">
        <v>1</v>
      </c>
      <c r="O54" s="124">
        <f>VALUE(S54)</f>
        <v>15</v>
      </c>
      <c r="P54" s="125"/>
      <c r="Q54" s="126"/>
      <c r="S54" t="s">
        <v>227</v>
      </c>
    </row>
    <row r="55" spans="2:19" ht="5.0999999999999996" customHeight="1" x14ac:dyDescent="0.25"/>
    <row r="56" spans="2:19" ht="15" customHeight="1" x14ac:dyDescent="0.25">
      <c r="D56" s="121" t="s">
        <v>13</v>
      </c>
      <c r="E56" s="121"/>
      <c r="F56" s="121"/>
      <c r="G56" s="121"/>
      <c r="H56" s="121"/>
      <c r="I56" s="121"/>
      <c r="K56" s="98">
        <v>22</v>
      </c>
      <c r="L56" s="99"/>
      <c r="M56" s="100"/>
      <c r="O56" s="124">
        <f>VALUE(S56)</f>
        <v>25</v>
      </c>
      <c r="P56" s="125"/>
      <c r="Q56" s="126"/>
      <c r="S56" t="s">
        <v>228</v>
      </c>
    </row>
    <row r="57" spans="2:19" ht="5.0999999999999996" customHeight="1" x14ac:dyDescent="0.25"/>
    <row r="58" spans="2:19" ht="30" customHeight="1" x14ac:dyDescent="0.25">
      <c r="D58" s="121" t="s">
        <v>14</v>
      </c>
      <c r="E58" s="121"/>
      <c r="F58" s="121"/>
      <c r="G58" s="121"/>
      <c r="H58" s="121"/>
      <c r="I58" s="121"/>
      <c r="K58" s="139">
        <v>35</v>
      </c>
      <c r="L58" s="140"/>
      <c r="M58" s="141"/>
      <c r="O58" s="133">
        <f>VALUE(S58)</f>
        <v>25</v>
      </c>
      <c r="P58" s="134"/>
      <c r="Q58" s="135"/>
      <c r="S58" t="s">
        <v>228</v>
      </c>
    </row>
    <row r="59" spans="2:19" ht="5.0999999999999996" customHeight="1" x14ac:dyDescent="0.25"/>
    <row r="60" spans="2:19" ht="15" customHeight="1" x14ac:dyDescent="0.25">
      <c r="D60" s="121" t="s">
        <v>15</v>
      </c>
      <c r="E60" s="121"/>
      <c r="F60" s="121"/>
      <c r="G60" s="121"/>
      <c r="H60" s="121"/>
      <c r="I60" s="121"/>
      <c r="K60" s="98">
        <v>25</v>
      </c>
      <c r="L60" s="99"/>
      <c r="M60" s="100"/>
      <c r="O60" s="124">
        <f>VALUE(S60)</f>
        <v>25</v>
      </c>
      <c r="P60" s="125"/>
      <c r="Q60" s="126"/>
      <c r="S60" t="s">
        <v>228</v>
      </c>
    </row>
    <row r="61" spans="2:19" ht="15" customHeight="1" x14ac:dyDescent="0.25"/>
    <row r="62" spans="2:19" ht="15" customHeight="1" x14ac:dyDescent="0.25">
      <c r="B62" s="7"/>
      <c r="C62" s="30" t="s">
        <v>24</v>
      </c>
      <c r="D62" s="146" t="s">
        <v>17</v>
      </c>
      <c r="E62" s="146"/>
      <c r="F62" s="146"/>
      <c r="G62" s="146"/>
      <c r="H62" s="146"/>
      <c r="I62" s="146"/>
      <c r="J62" s="4" t="s">
        <v>27</v>
      </c>
      <c r="K62" s="4"/>
    </row>
    <row r="63" spans="2:19" x14ac:dyDescent="0.25">
      <c r="C63" s="4"/>
    </row>
    <row r="64" spans="2:19" ht="15" customHeight="1" x14ac:dyDescent="0.25">
      <c r="D64" s="120" t="s">
        <v>10</v>
      </c>
      <c r="E64" s="120"/>
      <c r="F64" s="120"/>
      <c r="G64" s="120"/>
      <c r="H64" s="120"/>
      <c r="I64" s="120"/>
      <c r="K64" s="136" t="s">
        <v>156</v>
      </c>
      <c r="L64" s="137"/>
      <c r="M64" s="138"/>
      <c r="O64" s="136" t="s">
        <v>156</v>
      </c>
      <c r="P64" s="137"/>
      <c r="Q64" s="138"/>
    </row>
    <row r="65" spans="2:43" ht="5.0999999999999996" customHeight="1" x14ac:dyDescent="0.25"/>
    <row r="66" spans="2:43" x14ac:dyDescent="0.25">
      <c r="D66" s="120" t="s">
        <v>11</v>
      </c>
      <c r="E66" s="120"/>
      <c r="F66" s="120"/>
      <c r="G66" s="120"/>
      <c r="H66" s="120"/>
      <c r="I66" s="120"/>
      <c r="K66" s="136" t="s">
        <v>156</v>
      </c>
      <c r="L66" s="137"/>
      <c r="M66" s="138"/>
      <c r="O66" s="136" t="s">
        <v>156</v>
      </c>
      <c r="P66" s="137"/>
      <c r="Q66" s="138"/>
    </row>
    <row r="68" spans="2:43" x14ac:dyDescent="0.25">
      <c r="B68" s="7"/>
      <c r="C68" s="30" t="s">
        <v>24</v>
      </c>
      <c r="D68" s="119" t="s">
        <v>18</v>
      </c>
      <c r="E68" s="119"/>
      <c r="F68" s="119"/>
      <c r="G68" s="119"/>
      <c r="H68" s="119"/>
      <c r="I68" s="119"/>
      <c r="J68" s="4" t="s">
        <v>30</v>
      </c>
    </row>
    <row r="69" spans="2:43" x14ac:dyDescent="0.25">
      <c r="C69" s="4"/>
    </row>
    <row r="70" spans="2:43" x14ac:dyDescent="0.25">
      <c r="D70" s="110" t="s">
        <v>19</v>
      </c>
      <c r="E70" s="110"/>
      <c r="F70" s="110"/>
      <c r="G70" s="110"/>
      <c r="H70" s="110"/>
      <c r="I70" s="110"/>
      <c r="K70" s="113">
        <v>5</v>
      </c>
      <c r="L70" s="114"/>
      <c r="M70" s="115"/>
      <c r="O70" s="124">
        <f>VALUE(S70)</f>
        <v>15</v>
      </c>
      <c r="P70" s="125"/>
      <c r="Q70" s="126"/>
      <c r="S70" s="18" t="s">
        <v>227</v>
      </c>
    </row>
    <row r="71" spans="2:43" ht="5.0999999999999996" customHeight="1" x14ac:dyDescent="0.25"/>
    <row r="72" spans="2:43" x14ac:dyDescent="0.25">
      <c r="D72" s="110" t="s">
        <v>20</v>
      </c>
      <c r="E72" s="110"/>
      <c r="F72" s="110"/>
      <c r="G72" s="110"/>
      <c r="H72" s="110"/>
      <c r="I72" s="110"/>
      <c r="K72" s="113">
        <v>3</v>
      </c>
      <c r="L72" s="114"/>
      <c r="M72" s="115"/>
      <c r="O72" s="124">
        <f>VALUE(S72)</f>
        <v>20</v>
      </c>
      <c r="P72" s="125"/>
      <c r="Q72" s="126"/>
      <c r="S72" s="18" t="s">
        <v>229</v>
      </c>
    </row>
    <row r="73" spans="2:43" ht="5.0999999999999996" customHeight="1" x14ac:dyDescent="0.25"/>
    <row r="74" spans="2:43" x14ac:dyDescent="0.25">
      <c r="D74" s="110" t="s">
        <v>21</v>
      </c>
      <c r="E74" s="110"/>
      <c r="F74" s="110"/>
      <c r="G74" s="110"/>
      <c r="H74" s="110"/>
      <c r="I74" s="110"/>
      <c r="K74" s="113">
        <v>1</v>
      </c>
      <c r="L74" s="114"/>
      <c r="M74" s="115"/>
      <c r="O74" s="124">
        <f>VALUE(S74)</f>
        <v>30</v>
      </c>
      <c r="P74" s="125"/>
      <c r="Q74" s="126"/>
      <c r="S74" s="18" t="s">
        <v>230</v>
      </c>
    </row>
    <row r="75" spans="2:43" ht="5.0999999999999996" customHeight="1" x14ac:dyDescent="0.25"/>
    <row r="76" spans="2:43" x14ac:dyDescent="0.25">
      <c r="D76" s="110" t="s">
        <v>22</v>
      </c>
      <c r="E76" s="110"/>
      <c r="F76" s="110"/>
      <c r="G76" s="110"/>
      <c r="H76" s="110"/>
      <c r="I76" s="110"/>
      <c r="K76" s="113">
        <v>2</v>
      </c>
      <c r="L76" s="114"/>
      <c r="M76" s="115"/>
      <c r="O76" s="124">
        <f>VALUE(S76)</f>
        <v>5</v>
      </c>
      <c r="P76" s="125"/>
      <c r="Q76" s="126"/>
      <c r="S76" s="18" t="s">
        <v>231</v>
      </c>
    </row>
    <row r="77" spans="2:43" ht="5.0999999999999996" customHeight="1" x14ac:dyDescent="0.25"/>
    <row r="78" spans="2:43" x14ac:dyDescent="0.25">
      <c r="B78" s="7"/>
      <c r="C78" s="4"/>
    </row>
    <row r="79" spans="2:43" s="19" customFormat="1" x14ac:dyDescent="0.25">
      <c r="B79" s="65" t="s">
        <v>152</v>
      </c>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7"/>
      <c r="AE79" s="67"/>
      <c r="AF79" s="67"/>
      <c r="AG79" s="67"/>
      <c r="AH79" s="67"/>
      <c r="AI79" s="67"/>
      <c r="AJ79" s="67"/>
      <c r="AK79" s="67"/>
      <c r="AL79" s="67"/>
      <c r="AM79" s="67"/>
      <c r="AN79" s="67"/>
      <c r="AO79" s="67"/>
      <c r="AP79" s="67"/>
      <c r="AQ79" s="67"/>
    </row>
    <row r="80" spans="2:43" ht="5.0999999999999996" customHeight="1" x14ac:dyDescent="0.25"/>
    <row r="81" spans="2:44" x14ac:dyDescent="0.25">
      <c r="C81" s="8"/>
      <c r="D81" s="8"/>
      <c r="E81" s="8"/>
      <c r="F81" s="8"/>
      <c r="G81" s="8"/>
      <c r="H81" s="8"/>
      <c r="I81" s="123" t="s">
        <v>34</v>
      </c>
      <c r="J81" s="123"/>
      <c r="K81" s="123"/>
      <c r="L81" s="123"/>
      <c r="M81" s="123"/>
      <c r="N81" s="123"/>
      <c r="O81" s="123"/>
      <c r="P81" s="123"/>
      <c r="Q81" s="123"/>
      <c r="R81" s="123"/>
      <c r="S81" s="123"/>
      <c r="U81" s="123" t="s">
        <v>35</v>
      </c>
      <c r="V81" s="123"/>
      <c r="W81" s="123"/>
      <c r="X81" s="123"/>
      <c r="Y81" s="123"/>
      <c r="Z81" s="123"/>
      <c r="AA81" s="123"/>
      <c r="AB81" s="123"/>
      <c r="AC81" s="123"/>
      <c r="AD81" s="123"/>
      <c r="AE81" s="123"/>
      <c r="AG81" s="123" t="s">
        <v>36</v>
      </c>
      <c r="AH81" s="123"/>
      <c r="AI81" s="123"/>
      <c r="AJ81" s="123"/>
      <c r="AK81" s="123"/>
      <c r="AL81" s="123"/>
      <c r="AM81" s="123"/>
      <c r="AN81" s="123"/>
      <c r="AO81" s="123"/>
      <c r="AP81" s="123"/>
      <c r="AQ81" s="123"/>
    </row>
    <row r="82" spans="2:44" ht="5.0999999999999996" customHeight="1" x14ac:dyDescent="0.25">
      <c r="C82" s="8"/>
      <c r="D82" s="8"/>
      <c r="E82" s="8"/>
      <c r="F82" s="8"/>
      <c r="G82" s="8"/>
      <c r="H82" s="8"/>
      <c r="I82" s="10"/>
      <c r="J82" s="10"/>
      <c r="K82" s="10"/>
      <c r="L82" s="10"/>
      <c r="M82" s="10"/>
      <c r="N82" s="10"/>
      <c r="O82" s="10"/>
      <c r="P82" s="10"/>
      <c r="Q82" s="10"/>
      <c r="R82" s="10"/>
      <c r="S82" s="10"/>
      <c r="U82" s="10"/>
      <c r="V82" s="10"/>
      <c r="W82" s="10"/>
      <c r="X82" s="10"/>
      <c r="Y82" s="10"/>
      <c r="Z82" s="10"/>
      <c r="AA82" s="10"/>
      <c r="AB82" s="10"/>
      <c r="AC82" s="10"/>
      <c r="AD82" s="10"/>
      <c r="AE82" s="10"/>
      <c r="AG82" s="10"/>
      <c r="AH82" s="10"/>
      <c r="AI82" s="10"/>
      <c r="AJ82" s="10"/>
      <c r="AK82" s="10"/>
      <c r="AL82" s="10"/>
      <c r="AM82" s="10"/>
      <c r="AN82" s="10"/>
      <c r="AO82" s="10"/>
      <c r="AP82" s="10"/>
      <c r="AQ82" s="10"/>
    </row>
    <row r="83" spans="2:44" x14ac:dyDescent="0.25">
      <c r="C83" s="13" t="s">
        <v>33</v>
      </c>
      <c r="D83" s="13"/>
      <c r="E83" s="13"/>
      <c r="F83" s="13"/>
      <c r="G83" s="13"/>
      <c r="H83" s="7"/>
      <c r="I83" s="92" t="s">
        <v>94</v>
      </c>
      <c r="J83" s="93"/>
      <c r="K83" s="93"/>
      <c r="L83" s="93"/>
      <c r="M83" s="93"/>
      <c r="N83" s="93"/>
      <c r="O83" s="93"/>
      <c r="P83" s="93"/>
      <c r="Q83" s="93"/>
      <c r="R83" s="93"/>
      <c r="S83" s="94"/>
      <c r="U83" s="92" t="s">
        <v>173</v>
      </c>
      <c r="V83" s="93"/>
      <c r="W83" s="93"/>
      <c r="X83" s="93"/>
      <c r="Y83" s="93"/>
      <c r="Z83" s="93"/>
      <c r="AA83" s="93"/>
      <c r="AB83" s="93"/>
      <c r="AC83" s="93"/>
      <c r="AD83" s="93"/>
      <c r="AE83" s="94"/>
      <c r="AG83" s="92" t="s">
        <v>174</v>
      </c>
      <c r="AH83" s="93"/>
      <c r="AI83" s="93"/>
      <c r="AJ83" s="93"/>
      <c r="AK83" s="93"/>
      <c r="AL83" s="93"/>
      <c r="AM83" s="93"/>
      <c r="AN83" s="93"/>
      <c r="AO83" s="93"/>
      <c r="AP83" s="93"/>
      <c r="AQ83" s="94"/>
    </row>
    <row r="84" spans="2:44" x14ac:dyDescent="0.25">
      <c r="C84" s="145" t="s">
        <v>31</v>
      </c>
      <c r="D84" s="145"/>
      <c r="E84" s="145"/>
      <c r="F84" s="145"/>
      <c r="G84" s="145"/>
      <c r="H84" s="7" t="s">
        <v>28</v>
      </c>
      <c r="I84" s="92" t="s">
        <v>95</v>
      </c>
      <c r="J84" s="93"/>
      <c r="K84" s="93"/>
      <c r="L84" s="93"/>
      <c r="M84" s="93"/>
      <c r="N84" s="93"/>
      <c r="O84" s="93"/>
      <c r="P84" s="93"/>
      <c r="Q84" s="93"/>
      <c r="R84" s="93"/>
      <c r="S84" s="94"/>
      <c r="T84">
        <v>1</v>
      </c>
      <c r="U84" s="92"/>
      <c r="V84" s="93"/>
      <c r="W84" s="93"/>
      <c r="X84" s="93"/>
      <c r="Y84" s="93"/>
      <c r="Z84" s="93"/>
      <c r="AA84" s="93"/>
      <c r="AB84" s="93"/>
      <c r="AC84" s="93"/>
      <c r="AD84" s="93"/>
      <c r="AE84" s="94"/>
      <c r="AF84" s="29">
        <v>0</v>
      </c>
      <c r="AG84" s="92" t="s">
        <v>175</v>
      </c>
      <c r="AH84" s="93"/>
      <c r="AI84" s="93"/>
      <c r="AJ84" s="93"/>
      <c r="AK84" s="93"/>
      <c r="AL84" s="93"/>
      <c r="AM84" s="93"/>
      <c r="AN84" s="93"/>
      <c r="AO84" s="93"/>
      <c r="AP84" s="93"/>
      <c r="AQ84" s="94"/>
      <c r="AR84" s="29">
        <v>1</v>
      </c>
    </row>
    <row r="85" spans="2:44" x14ac:dyDescent="0.25">
      <c r="C85" s="145" t="s">
        <v>32</v>
      </c>
      <c r="D85" s="145"/>
      <c r="E85" s="145"/>
      <c r="F85" s="145"/>
      <c r="G85" s="145"/>
      <c r="H85" s="7" t="s">
        <v>28</v>
      </c>
      <c r="I85" s="92" t="s">
        <v>96</v>
      </c>
      <c r="J85" s="93"/>
      <c r="K85" s="93"/>
      <c r="L85" s="93"/>
      <c r="M85" s="93"/>
      <c r="N85" s="93"/>
      <c r="O85" s="93"/>
      <c r="P85" s="93"/>
      <c r="Q85" s="93"/>
      <c r="R85" s="93"/>
      <c r="S85" s="94"/>
      <c r="T85">
        <v>1</v>
      </c>
      <c r="U85" s="92" t="s">
        <v>96</v>
      </c>
      <c r="V85" s="93"/>
      <c r="W85" s="93"/>
      <c r="X85" s="93"/>
      <c r="Y85" s="93"/>
      <c r="Z85" s="93"/>
      <c r="AA85" s="93"/>
      <c r="AB85" s="93"/>
      <c r="AC85" s="93"/>
      <c r="AD85" s="93"/>
      <c r="AE85" s="94"/>
      <c r="AG85" s="92" t="s">
        <v>96</v>
      </c>
      <c r="AH85" s="93"/>
      <c r="AI85" s="93"/>
      <c r="AJ85" s="93"/>
      <c r="AK85" s="93"/>
      <c r="AL85" s="93"/>
      <c r="AM85" s="93"/>
      <c r="AN85" s="93"/>
      <c r="AO85" s="93"/>
      <c r="AP85" s="93"/>
      <c r="AQ85" s="94"/>
    </row>
    <row r="86" spans="2:44" x14ac:dyDescent="0.25">
      <c r="C86" s="145" t="s">
        <v>7</v>
      </c>
      <c r="D86" s="145"/>
      <c r="E86" s="145"/>
      <c r="F86" s="145"/>
      <c r="G86" s="145"/>
      <c r="H86" s="7"/>
      <c r="I86" s="142">
        <v>666666666</v>
      </c>
      <c r="J86" s="93"/>
      <c r="K86" s="93"/>
      <c r="L86" s="93"/>
      <c r="M86" s="93"/>
      <c r="N86" s="93"/>
      <c r="O86" s="93"/>
      <c r="P86" s="93"/>
      <c r="Q86" s="93"/>
      <c r="R86" s="93"/>
      <c r="S86" s="94"/>
      <c r="U86" s="92">
        <v>666666666</v>
      </c>
      <c r="V86" s="93"/>
      <c r="W86" s="93"/>
      <c r="X86" s="93"/>
      <c r="Y86" s="93"/>
      <c r="Z86" s="93"/>
      <c r="AA86" s="93"/>
      <c r="AB86" s="93"/>
      <c r="AC86" s="93"/>
      <c r="AD86" s="93"/>
      <c r="AE86" s="94"/>
      <c r="AG86" s="92">
        <v>666666666</v>
      </c>
      <c r="AH86" s="93"/>
      <c r="AI86" s="93"/>
      <c r="AJ86" s="93"/>
      <c r="AK86" s="93"/>
      <c r="AL86" s="93"/>
      <c r="AM86" s="93"/>
      <c r="AN86" s="93"/>
      <c r="AO86" s="93"/>
      <c r="AP86" s="93"/>
      <c r="AQ86" s="94"/>
    </row>
    <row r="87" spans="2:44" x14ac:dyDescent="0.25">
      <c r="C87" s="145" t="s">
        <v>8</v>
      </c>
      <c r="D87" s="145"/>
      <c r="E87" s="145"/>
      <c r="F87" s="145"/>
      <c r="G87" s="145"/>
      <c r="H87" s="8"/>
      <c r="I87" s="143" t="s">
        <v>97</v>
      </c>
      <c r="J87" s="93"/>
      <c r="K87" s="93"/>
      <c r="L87" s="93"/>
      <c r="M87" s="93"/>
      <c r="N87" s="93"/>
      <c r="O87" s="93"/>
      <c r="P87" s="93"/>
      <c r="Q87" s="93"/>
      <c r="R87" s="93"/>
      <c r="S87" s="94"/>
      <c r="U87" s="92" t="s">
        <v>97</v>
      </c>
      <c r="V87" s="93"/>
      <c r="W87" s="93"/>
      <c r="X87" s="93"/>
      <c r="Y87" s="93"/>
      <c r="Z87" s="93"/>
      <c r="AA87" s="93"/>
      <c r="AB87" s="93"/>
      <c r="AC87" s="93"/>
      <c r="AD87" s="93"/>
      <c r="AE87" s="94"/>
      <c r="AG87" s="92" t="s">
        <v>97</v>
      </c>
      <c r="AH87" s="93"/>
      <c r="AI87" s="93"/>
      <c r="AJ87" s="93"/>
      <c r="AK87" s="93"/>
      <c r="AL87" s="93"/>
      <c r="AM87" s="93"/>
      <c r="AN87" s="93"/>
      <c r="AO87" s="93"/>
      <c r="AP87" s="93"/>
      <c r="AQ87" s="94"/>
    </row>
    <row r="89" spans="2:44" s="19" customFormat="1" x14ac:dyDescent="0.25">
      <c r="B89" s="65" t="s">
        <v>153</v>
      </c>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7"/>
      <c r="AE89" s="67"/>
      <c r="AF89" s="67"/>
      <c r="AG89" s="67"/>
      <c r="AH89" s="67"/>
      <c r="AI89" s="67"/>
      <c r="AJ89" s="67"/>
      <c r="AK89" s="67"/>
      <c r="AL89" s="67"/>
      <c r="AM89" s="67"/>
      <c r="AN89" s="67"/>
      <c r="AO89" s="67"/>
      <c r="AP89" s="67"/>
      <c r="AQ89" s="67"/>
    </row>
    <row r="91" spans="2:44" x14ac:dyDescent="0.25">
      <c r="C91" s="101" t="s">
        <v>111</v>
      </c>
      <c r="D91" s="102"/>
      <c r="E91" s="102"/>
      <c r="F91" s="102"/>
      <c r="G91" s="102"/>
      <c r="H91" s="102"/>
      <c r="I91" s="102"/>
      <c r="J91" s="102"/>
      <c r="K91" s="102"/>
      <c r="L91" s="103"/>
      <c r="N91" s="127" t="s">
        <v>34</v>
      </c>
      <c r="O91" s="128"/>
      <c r="P91" s="129"/>
      <c r="U91" s="127" t="s">
        <v>35</v>
      </c>
      <c r="V91" s="128"/>
      <c r="W91" s="129"/>
      <c r="X91" s="9"/>
      <c r="AB91" s="127" t="s">
        <v>36</v>
      </c>
      <c r="AC91" s="128"/>
      <c r="AD91" s="129"/>
    </row>
    <row r="92" spans="2:44" ht="5.0999999999999996" customHeight="1" x14ac:dyDescent="0.25">
      <c r="X92" s="9"/>
    </row>
    <row r="93" spans="2:44" x14ac:dyDescent="0.25">
      <c r="C93" s="49" t="s">
        <v>38</v>
      </c>
      <c r="D93" s="50"/>
      <c r="E93" s="50"/>
      <c r="F93" s="50"/>
      <c r="G93" s="50"/>
      <c r="H93" s="50"/>
      <c r="I93" s="50"/>
      <c r="J93" s="50"/>
      <c r="K93" s="50"/>
      <c r="L93" s="59"/>
      <c r="M93" s="7" t="s">
        <v>28</v>
      </c>
      <c r="N93" s="60"/>
      <c r="O93" s="61"/>
      <c r="P93" s="62"/>
      <c r="Q93">
        <v>0</v>
      </c>
      <c r="U93" s="60">
        <v>1</v>
      </c>
      <c r="V93" s="61"/>
      <c r="W93" s="62"/>
      <c r="X93" s="9"/>
      <c r="AB93" s="60">
        <v>1</v>
      </c>
      <c r="AC93" s="61"/>
      <c r="AD93" s="62"/>
    </row>
    <row r="94" spans="2:44" x14ac:dyDescent="0.25">
      <c r="C94" s="49" t="s">
        <v>37</v>
      </c>
      <c r="D94" s="50"/>
      <c r="E94" s="50"/>
      <c r="F94" s="50"/>
      <c r="G94" s="50"/>
      <c r="H94" s="50"/>
      <c r="I94" s="50"/>
      <c r="J94" s="50"/>
      <c r="K94" s="50"/>
      <c r="L94" s="59"/>
      <c r="M94" s="27" t="s">
        <v>28</v>
      </c>
      <c r="N94" s="60">
        <v>1</v>
      </c>
      <c r="O94" s="61"/>
      <c r="P94" s="62"/>
      <c r="Q94">
        <v>1</v>
      </c>
      <c r="T94" s="27" t="s">
        <v>28</v>
      </c>
      <c r="U94" s="60"/>
      <c r="V94" s="61"/>
      <c r="W94" s="62"/>
      <c r="X94">
        <v>1</v>
      </c>
      <c r="AA94" s="27" t="s">
        <v>28</v>
      </c>
      <c r="AB94" s="60"/>
      <c r="AC94" s="61"/>
      <c r="AD94" s="62"/>
      <c r="AE94">
        <v>1</v>
      </c>
    </row>
    <row r="95" spans="2:44" x14ac:dyDescent="0.25">
      <c r="C95" s="49" t="s">
        <v>39</v>
      </c>
      <c r="D95" s="50"/>
      <c r="E95" s="50"/>
      <c r="F95" s="50"/>
      <c r="G95" s="50"/>
      <c r="H95" s="50"/>
      <c r="I95" s="50"/>
      <c r="J95" s="50"/>
      <c r="K95" s="50"/>
      <c r="L95" s="59"/>
      <c r="M95" s="27" t="s">
        <v>28</v>
      </c>
      <c r="N95" s="60"/>
      <c r="O95" s="61"/>
      <c r="P95" s="62"/>
      <c r="Q95">
        <v>1</v>
      </c>
      <c r="T95" s="27" t="s">
        <v>28</v>
      </c>
      <c r="U95" s="60"/>
      <c r="V95" s="61"/>
      <c r="W95" s="62"/>
      <c r="X95">
        <v>1</v>
      </c>
      <c r="AA95" s="27" t="s">
        <v>28</v>
      </c>
      <c r="AB95" s="60"/>
      <c r="AC95" s="61"/>
      <c r="AD95" s="62"/>
      <c r="AE95">
        <v>1</v>
      </c>
    </row>
    <row r="96" spans="2:44" ht="30" customHeight="1" x14ac:dyDescent="0.25">
      <c r="X96" s="9"/>
    </row>
    <row r="97" spans="3:43" ht="5.0999999999999996" customHeight="1" x14ac:dyDescent="0.25">
      <c r="X97" s="9"/>
    </row>
    <row r="98" spans="3:43" ht="5.0999999999999996" customHeight="1" x14ac:dyDescent="0.25">
      <c r="X98" s="9"/>
    </row>
    <row r="99" spans="3:43" ht="15" customHeight="1" x14ac:dyDescent="0.25">
      <c r="C99" s="101" t="s">
        <v>112</v>
      </c>
      <c r="D99" s="102"/>
      <c r="E99" s="102"/>
      <c r="F99" s="102"/>
      <c r="G99" s="102"/>
      <c r="H99" s="102"/>
      <c r="I99" s="102"/>
      <c r="J99" s="102"/>
      <c r="K99" s="102"/>
      <c r="L99" s="103"/>
      <c r="X99" s="9"/>
    </row>
    <row r="100" spans="3:43" ht="5.0999999999999996" customHeight="1" x14ac:dyDescent="0.25">
      <c r="X100" s="9"/>
    </row>
    <row r="101" spans="3:43" ht="15" customHeight="1" x14ac:dyDescent="0.25">
      <c r="C101" s="55" t="s">
        <v>149</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row>
    <row r="102" spans="3:43" ht="5.0999999999999996" customHeight="1" x14ac:dyDescent="0.25">
      <c r="X102" s="9"/>
    </row>
    <row r="103" spans="3:43" x14ac:dyDescent="0.25">
      <c r="C103" s="49" t="s">
        <v>62</v>
      </c>
      <c r="D103" s="50"/>
      <c r="E103" s="50"/>
      <c r="F103" s="50"/>
      <c r="G103" s="50"/>
      <c r="H103" s="50"/>
      <c r="I103" s="50"/>
      <c r="J103" s="50"/>
      <c r="K103" s="50"/>
      <c r="L103" s="59"/>
      <c r="M103" s="7"/>
      <c r="N103" s="130" t="s">
        <v>23</v>
      </c>
      <c r="O103" s="131"/>
      <c r="P103" s="132"/>
      <c r="U103" s="60" t="s">
        <v>23</v>
      </c>
      <c r="V103" s="61"/>
      <c r="W103" s="62"/>
      <c r="X103" s="9"/>
      <c r="AB103" s="60" t="s">
        <v>24</v>
      </c>
      <c r="AC103" s="61"/>
      <c r="AD103" s="62"/>
    </row>
    <row r="104" spans="3:43" x14ac:dyDescent="0.25">
      <c r="C104" s="49" t="s">
        <v>63</v>
      </c>
      <c r="D104" s="50"/>
      <c r="E104" s="50"/>
      <c r="F104" s="50"/>
      <c r="G104" s="50"/>
      <c r="H104" s="50"/>
      <c r="I104" s="50"/>
      <c r="J104" s="50"/>
      <c r="K104" s="50"/>
      <c r="L104" s="59"/>
      <c r="M104" s="27" t="s">
        <v>28</v>
      </c>
      <c r="N104" s="60" t="s">
        <v>23</v>
      </c>
      <c r="O104" s="61"/>
      <c r="P104" s="62"/>
      <c r="Q104">
        <v>1</v>
      </c>
      <c r="R104" s="29"/>
      <c r="S104" s="29">
        <v>1</v>
      </c>
      <c r="T104" s="27" t="s">
        <v>28</v>
      </c>
      <c r="U104" s="60" t="s">
        <v>24</v>
      </c>
      <c r="V104" s="61"/>
      <c r="W104" s="62"/>
      <c r="X104">
        <v>1</v>
      </c>
      <c r="Y104" s="29"/>
      <c r="Z104" s="29">
        <v>0</v>
      </c>
      <c r="AA104" s="27" t="s">
        <v>28</v>
      </c>
      <c r="AB104" s="60"/>
      <c r="AC104" s="61"/>
      <c r="AD104" s="62"/>
      <c r="AE104">
        <v>1</v>
      </c>
      <c r="AF104" s="29"/>
      <c r="AG104" s="29">
        <v>0</v>
      </c>
      <c r="AN104" s="28"/>
    </row>
    <row r="105" spans="3:43" ht="5.0999999999999996" customHeight="1" x14ac:dyDescent="0.25">
      <c r="R105" s="29"/>
      <c r="S105" s="29"/>
      <c r="X105" s="9"/>
      <c r="Y105" s="29"/>
      <c r="Z105" s="29"/>
      <c r="AF105" s="29"/>
      <c r="AG105" s="29"/>
    </row>
    <row r="106" spans="3:43" x14ac:dyDescent="0.25">
      <c r="C106" s="49" t="s">
        <v>64</v>
      </c>
      <c r="D106" s="50"/>
      <c r="E106" s="50"/>
      <c r="F106" s="50"/>
      <c r="G106" s="50"/>
      <c r="H106" s="50"/>
      <c r="I106" s="50"/>
      <c r="J106" s="50"/>
      <c r="K106" s="50"/>
      <c r="L106" s="59"/>
      <c r="M106" s="27" t="s">
        <v>188</v>
      </c>
      <c r="N106" s="60"/>
      <c r="O106" s="61"/>
      <c r="P106" s="62"/>
      <c r="Q106">
        <v>2</v>
      </c>
      <c r="R106" s="29">
        <v>0</v>
      </c>
      <c r="S106" s="29">
        <v>0</v>
      </c>
      <c r="T106" s="27" t="s">
        <v>188</v>
      </c>
      <c r="U106" s="60" t="s">
        <v>24</v>
      </c>
      <c r="V106" s="61"/>
      <c r="W106" s="62"/>
      <c r="X106">
        <v>2</v>
      </c>
      <c r="Y106" s="29">
        <v>0</v>
      </c>
      <c r="Z106" s="29">
        <v>1</v>
      </c>
      <c r="AA106" s="27" t="s">
        <v>188</v>
      </c>
      <c r="AB106" s="60" t="s">
        <v>24</v>
      </c>
      <c r="AC106" s="61"/>
      <c r="AD106" s="62"/>
      <c r="AE106">
        <v>2</v>
      </c>
      <c r="AF106" s="29">
        <v>0</v>
      </c>
      <c r="AG106" s="29">
        <v>1</v>
      </c>
      <c r="AH106" s="18" t="s">
        <v>188</v>
      </c>
    </row>
    <row r="107" spans="3:43" x14ac:dyDescent="0.25">
      <c r="C107" s="49" t="s">
        <v>65</v>
      </c>
      <c r="D107" s="50"/>
      <c r="E107" s="50"/>
      <c r="F107" s="50"/>
      <c r="G107" s="50"/>
      <c r="H107" s="50"/>
      <c r="I107" s="50"/>
      <c r="J107" s="50"/>
      <c r="K107" s="50"/>
      <c r="L107" s="59"/>
      <c r="M107" s="27" t="s">
        <v>188</v>
      </c>
      <c r="N107" s="60" t="s">
        <v>23</v>
      </c>
      <c r="O107" s="61"/>
      <c r="P107" s="62"/>
      <c r="Q107">
        <v>2</v>
      </c>
      <c r="R107" s="29">
        <v>1</v>
      </c>
      <c r="S107" s="29">
        <v>1</v>
      </c>
      <c r="T107" s="27" t="s">
        <v>188</v>
      </c>
      <c r="U107" s="60" t="s">
        <v>24</v>
      </c>
      <c r="V107" s="61"/>
      <c r="W107" s="62"/>
      <c r="X107">
        <v>2</v>
      </c>
      <c r="Y107" s="29">
        <v>0</v>
      </c>
      <c r="Z107" s="29">
        <v>1</v>
      </c>
      <c r="AA107" s="27" t="s">
        <v>188</v>
      </c>
      <c r="AB107" s="60" t="s">
        <v>24</v>
      </c>
      <c r="AC107" s="61"/>
      <c r="AD107" s="62"/>
      <c r="AE107">
        <v>2</v>
      </c>
      <c r="AF107" s="29">
        <v>0</v>
      </c>
      <c r="AG107" s="29">
        <v>1</v>
      </c>
      <c r="AH107" s="18" t="s">
        <v>188</v>
      </c>
    </row>
    <row r="108" spans="3:43" x14ac:dyDescent="0.25">
      <c r="X108" s="9"/>
    </row>
    <row r="109" spans="3:43" x14ac:dyDescent="0.25">
      <c r="C109" s="101" t="s">
        <v>113</v>
      </c>
      <c r="D109" s="102"/>
      <c r="E109" s="102"/>
      <c r="F109" s="102"/>
      <c r="G109" s="102"/>
      <c r="H109" s="102"/>
      <c r="I109" s="102"/>
      <c r="J109" s="102"/>
      <c r="K109" s="102"/>
      <c r="L109" s="103"/>
      <c r="Q109" s="29">
        <v>1</v>
      </c>
      <c r="R109" s="29"/>
      <c r="S109" s="29"/>
      <c r="T109" s="29"/>
      <c r="U109" s="29"/>
      <c r="V109" s="29"/>
      <c r="W109" s="29"/>
      <c r="X109" s="29">
        <v>1</v>
      </c>
      <c r="Y109" s="29"/>
      <c r="Z109" s="29"/>
      <c r="AA109" s="29"/>
      <c r="AB109" s="29"/>
      <c r="AC109" s="29"/>
      <c r="AD109" s="29"/>
      <c r="AE109" s="29">
        <v>1</v>
      </c>
    </row>
    <row r="110" spans="3:43" ht="5.0999999999999996" customHeight="1" x14ac:dyDescent="0.25">
      <c r="X110" s="9"/>
    </row>
    <row r="111" spans="3:43" x14ac:dyDescent="0.25">
      <c r="C111" s="144" t="s">
        <v>114</v>
      </c>
      <c r="D111" s="50"/>
      <c r="E111" s="50"/>
      <c r="F111" s="50"/>
      <c r="G111" s="50"/>
      <c r="H111" s="50"/>
      <c r="I111" s="50"/>
      <c r="J111" s="50"/>
      <c r="K111" s="50"/>
      <c r="L111" s="59"/>
      <c r="X111" s="9"/>
    </row>
    <row r="112" spans="3:43" x14ac:dyDescent="0.25">
      <c r="C112" s="68" t="s">
        <v>99</v>
      </c>
      <c r="D112" s="51"/>
      <c r="E112" s="51"/>
      <c r="F112" s="51"/>
      <c r="G112" s="51"/>
      <c r="H112" s="51"/>
      <c r="I112" s="51"/>
      <c r="J112" s="51"/>
      <c r="K112" s="51"/>
      <c r="L112" s="52"/>
      <c r="M112" s="27" t="s">
        <v>28</v>
      </c>
      <c r="N112" s="60" t="s">
        <v>23</v>
      </c>
      <c r="O112" s="61"/>
      <c r="P112" s="62"/>
      <c r="Q112">
        <v>1</v>
      </c>
      <c r="S112" s="29">
        <v>1</v>
      </c>
      <c r="T112" s="27" t="s">
        <v>188</v>
      </c>
      <c r="U112" s="60" t="s">
        <v>23</v>
      </c>
      <c r="V112" s="61"/>
      <c r="W112" s="62"/>
      <c r="X112">
        <v>2</v>
      </c>
      <c r="Z112" s="29">
        <v>1</v>
      </c>
      <c r="AA112" s="27" t="s">
        <v>188</v>
      </c>
      <c r="AB112" s="60" t="s">
        <v>172</v>
      </c>
      <c r="AC112" s="61"/>
      <c r="AD112" s="62"/>
      <c r="AE112">
        <v>2</v>
      </c>
      <c r="AG112" s="29">
        <v>0</v>
      </c>
    </row>
    <row r="113" spans="3:33" x14ac:dyDescent="0.25">
      <c r="C113" s="68" t="s">
        <v>100</v>
      </c>
      <c r="D113" s="51"/>
      <c r="E113" s="51"/>
      <c r="F113" s="51"/>
      <c r="G113" s="51"/>
      <c r="H113" s="51"/>
      <c r="I113" s="51"/>
      <c r="J113" s="51"/>
      <c r="K113" s="51"/>
      <c r="L113" s="52"/>
      <c r="M113" s="27" t="s">
        <v>28</v>
      </c>
      <c r="N113" s="60" t="s">
        <v>23</v>
      </c>
      <c r="O113" s="61"/>
      <c r="P113" s="62"/>
      <c r="Q113">
        <v>1</v>
      </c>
      <c r="S113" s="29">
        <v>1</v>
      </c>
      <c r="T113" s="27" t="s">
        <v>188</v>
      </c>
      <c r="U113" s="60" t="s">
        <v>23</v>
      </c>
      <c r="V113" s="61"/>
      <c r="W113" s="62"/>
      <c r="X113">
        <v>2</v>
      </c>
      <c r="Z113" s="29">
        <v>1</v>
      </c>
      <c r="AA113" s="27" t="s">
        <v>188</v>
      </c>
      <c r="AB113" s="60" t="s">
        <v>172</v>
      </c>
      <c r="AC113" s="61"/>
      <c r="AD113" s="62"/>
      <c r="AE113">
        <v>2</v>
      </c>
      <c r="AG113" s="29">
        <v>0</v>
      </c>
    </row>
    <row r="114" spans="3:33" x14ac:dyDescent="0.25">
      <c r="C114" s="68" t="s">
        <v>101</v>
      </c>
      <c r="D114" s="51"/>
      <c r="E114" s="51"/>
      <c r="F114" s="51"/>
      <c r="G114" s="51"/>
      <c r="H114" s="51"/>
      <c r="I114" s="51"/>
      <c r="J114" s="51"/>
      <c r="K114" s="51"/>
      <c r="L114" s="52"/>
      <c r="M114" s="27" t="s">
        <v>28</v>
      </c>
      <c r="N114" s="60" t="s">
        <v>23</v>
      </c>
      <c r="O114" s="61"/>
      <c r="P114" s="62"/>
      <c r="Q114">
        <v>1</v>
      </c>
      <c r="S114" s="29">
        <v>1</v>
      </c>
      <c r="T114" s="27" t="s">
        <v>188</v>
      </c>
      <c r="U114" s="60" t="s">
        <v>23</v>
      </c>
      <c r="V114" s="61"/>
      <c r="W114" s="62"/>
      <c r="X114">
        <v>2</v>
      </c>
      <c r="Z114" s="29">
        <v>1</v>
      </c>
      <c r="AA114" s="27" t="s">
        <v>188</v>
      </c>
      <c r="AB114" s="60" t="s">
        <v>172</v>
      </c>
      <c r="AC114" s="61"/>
      <c r="AD114" s="62"/>
      <c r="AE114">
        <v>2</v>
      </c>
      <c r="AG114" s="29">
        <v>0</v>
      </c>
    </row>
    <row r="115" spans="3:33" x14ac:dyDescent="0.25">
      <c r="C115" s="68" t="s">
        <v>102</v>
      </c>
      <c r="D115" s="51"/>
      <c r="E115" s="51"/>
      <c r="F115" s="51"/>
      <c r="G115" s="51"/>
      <c r="H115" s="51"/>
      <c r="I115" s="51"/>
      <c r="J115" s="51"/>
      <c r="K115" s="51"/>
      <c r="L115" s="52"/>
      <c r="M115" s="27" t="s">
        <v>28</v>
      </c>
      <c r="N115" s="60" t="s">
        <v>23</v>
      </c>
      <c r="O115" s="61"/>
      <c r="P115" s="62"/>
      <c r="Q115">
        <v>1</v>
      </c>
      <c r="S115" s="29">
        <v>1</v>
      </c>
      <c r="T115" s="27" t="s">
        <v>188</v>
      </c>
      <c r="U115" s="60"/>
      <c r="V115" s="61"/>
      <c r="W115" s="62"/>
      <c r="X115">
        <v>2</v>
      </c>
      <c r="Z115" s="29">
        <v>0</v>
      </c>
      <c r="AA115" s="27" t="s">
        <v>188</v>
      </c>
      <c r="AB115" s="60"/>
      <c r="AC115" s="61"/>
      <c r="AD115" s="62"/>
      <c r="AE115">
        <v>2</v>
      </c>
      <c r="AG115" s="29">
        <v>0</v>
      </c>
    </row>
    <row r="116" spans="3:33" x14ac:dyDescent="0.25">
      <c r="C116" s="68" t="s">
        <v>103</v>
      </c>
      <c r="D116" s="51"/>
      <c r="E116" s="51"/>
      <c r="F116" s="51"/>
      <c r="G116" s="51"/>
      <c r="H116" s="51"/>
      <c r="I116" s="51"/>
      <c r="J116" s="51"/>
      <c r="K116" s="51"/>
      <c r="L116" s="52"/>
      <c r="M116" s="27" t="s">
        <v>28</v>
      </c>
      <c r="N116" s="60" t="s">
        <v>23</v>
      </c>
      <c r="O116" s="61"/>
      <c r="P116" s="62"/>
      <c r="Q116">
        <v>1</v>
      </c>
      <c r="S116" s="29">
        <v>1</v>
      </c>
      <c r="T116" s="27" t="s">
        <v>188</v>
      </c>
      <c r="U116" s="60" t="s">
        <v>23</v>
      </c>
      <c r="V116" s="61"/>
      <c r="W116" s="62"/>
      <c r="X116">
        <v>2</v>
      </c>
      <c r="Z116" s="29">
        <v>1</v>
      </c>
      <c r="AA116" s="27" t="s">
        <v>188</v>
      </c>
      <c r="AB116" s="60"/>
      <c r="AC116" s="61"/>
      <c r="AD116" s="62"/>
      <c r="AE116">
        <v>2</v>
      </c>
      <c r="AG116" s="29">
        <v>0</v>
      </c>
    </row>
    <row r="117" spans="3:33" x14ac:dyDescent="0.25">
      <c r="C117" s="68" t="s">
        <v>104</v>
      </c>
      <c r="D117" s="51"/>
      <c r="E117" s="51"/>
      <c r="F117" s="51"/>
      <c r="G117" s="51"/>
      <c r="H117" s="51"/>
      <c r="I117" s="51"/>
      <c r="J117" s="51"/>
      <c r="K117" s="51"/>
      <c r="L117" s="52"/>
      <c r="M117" s="27" t="s">
        <v>28</v>
      </c>
      <c r="N117" s="60" t="s">
        <v>23</v>
      </c>
      <c r="O117" s="61"/>
      <c r="P117" s="62"/>
      <c r="Q117">
        <v>1</v>
      </c>
      <c r="S117" s="29">
        <v>1</v>
      </c>
      <c r="T117" s="27" t="s">
        <v>188</v>
      </c>
      <c r="U117" s="60" t="s">
        <v>23</v>
      </c>
      <c r="V117" s="61"/>
      <c r="W117" s="62"/>
      <c r="X117">
        <v>2</v>
      </c>
      <c r="Z117" s="29">
        <v>1</v>
      </c>
      <c r="AA117" s="27" t="s">
        <v>188</v>
      </c>
      <c r="AB117" s="60"/>
      <c r="AC117" s="61"/>
      <c r="AD117" s="62"/>
      <c r="AE117">
        <v>2</v>
      </c>
      <c r="AG117" s="29">
        <v>0</v>
      </c>
    </row>
    <row r="118" spans="3:33" x14ac:dyDescent="0.25">
      <c r="C118" s="68" t="s">
        <v>105</v>
      </c>
      <c r="D118" s="51"/>
      <c r="E118" s="51"/>
      <c r="F118" s="51"/>
      <c r="G118" s="51"/>
      <c r="H118" s="51"/>
      <c r="I118" s="51"/>
      <c r="J118" s="51"/>
      <c r="K118" s="51"/>
      <c r="L118" s="52"/>
      <c r="M118" s="27" t="s">
        <v>28</v>
      </c>
      <c r="N118" s="60" t="s">
        <v>23</v>
      </c>
      <c r="O118" s="61"/>
      <c r="P118" s="62"/>
      <c r="Q118">
        <v>1</v>
      </c>
      <c r="S118" s="29">
        <v>1</v>
      </c>
      <c r="T118" s="27" t="s">
        <v>188</v>
      </c>
      <c r="U118" s="60" t="s">
        <v>23</v>
      </c>
      <c r="V118" s="61"/>
      <c r="W118" s="62"/>
      <c r="X118">
        <v>2</v>
      </c>
      <c r="Z118" s="29">
        <v>1</v>
      </c>
      <c r="AA118" s="27" t="s">
        <v>188</v>
      </c>
      <c r="AB118" s="60"/>
      <c r="AC118" s="61"/>
      <c r="AD118" s="62"/>
      <c r="AE118">
        <v>2</v>
      </c>
      <c r="AG118" s="29">
        <v>0</v>
      </c>
    </row>
    <row r="119" spans="3:33" x14ac:dyDescent="0.25">
      <c r="C119" s="68" t="s">
        <v>106</v>
      </c>
      <c r="D119" s="51"/>
      <c r="E119" s="51"/>
      <c r="F119" s="51"/>
      <c r="G119" s="51"/>
      <c r="H119" s="51"/>
      <c r="I119" s="51"/>
      <c r="J119" s="51"/>
      <c r="K119" s="51"/>
      <c r="L119" s="52"/>
      <c r="M119" s="27" t="s">
        <v>28</v>
      </c>
      <c r="N119" s="60" t="s">
        <v>23</v>
      </c>
      <c r="O119" s="61"/>
      <c r="P119" s="62"/>
      <c r="Q119">
        <v>1</v>
      </c>
      <c r="S119" s="29">
        <v>1</v>
      </c>
      <c r="T119" s="27" t="s">
        <v>188</v>
      </c>
      <c r="U119" s="60" t="s">
        <v>23</v>
      </c>
      <c r="V119" s="61"/>
      <c r="W119" s="62"/>
      <c r="X119">
        <v>2</v>
      </c>
      <c r="Z119" s="29">
        <v>1</v>
      </c>
      <c r="AA119" s="27" t="s">
        <v>188</v>
      </c>
      <c r="AB119" s="60"/>
      <c r="AC119" s="61"/>
      <c r="AD119" s="62"/>
      <c r="AE119">
        <v>2</v>
      </c>
      <c r="AG119" s="29">
        <v>0</v>
      </c>
    </row>
    <row r="120" spans="3:33" x14ac:dyDescent="0.25">
      <c r="C120" s="68" t="s">
        <v>107</v>
      </c>
      <c r="D120" s="51"/>
      <c r="E120" s="51"/>
      <c r="F120" s="51"/>
      <c r="G120" s="51"/>
      <c r="H120" s="51"/>
      <c r="I120" s="51"/>
      <c r="J120" s="51"/>
      <c r="K120" s="51"/>
      <c r="L120" s="52"/>
      <c r="M120" s="27" t="s">
        <v>28</v>
      </c>
      <c r="N120" s="60" t="s">
        <v>23</v>
      </c>
      <c r="O120" s="61"/>
      <c r="P120" s="62"/>
      <c r="Q120">
        <v>1</v>
      </c>
      <c r="S120" s="29">
        <v>1</v>
      </c>
      <c r="T120" s="27" t="s">
        <v>188</v>
      </c>
      <c r="U120" s="60" t="s">
        <v>23</v>
      </c>
      <c r="V120" s="61"/>
      <c r="W120" s="62"/>
      <c r="X120">
        <v>2</v>
      </c>
      <c r="Z120" s="29">
        <v>1</v>
      </c>
      <c r="AA120" s="27" t="s">
        <v>188</v>
      </c>
      <c r="AB120" s="60"/>
      <c r="AC120" s="61"/>
      <c r="AD120" s="62"/>
      <c r="AE120">
        <v>2</v>
      </c>
      <c r="AG120" s="29">
        <v>0</v>
      </c>
    </row>
    <row r="121" spans="3:33" x14ac:dyDescent="0.25">
      <c r="C121" s="68" t="s">
        <v>108</v>
      </c>
      <c r="D121" s="51"/>
      <c r="E121" s="51"/>
      <c r="F121" s="51"/>
      <c r="G121" s="51"/>
      <c r="H121" s="51"/>
      <c r="I121" s="51"/>
      <c r="J121" s="51"/>
      <c r="K121" s="51"/>
      <c r="L121" s="52"/>
      <c r="M121" s="27" t="s">
        <v>28</v>
      </c>
      <c r="N121" s="60" t="s">
        <v>23</v>
      </c>
      <c r="O121" s="61"/>
      <c r="P121" s="62"/>
      <c r="Q121">
        <v>1</v>
      </c>
      <c r="S121" s="29">
        <v>1</v>
      </c>
      <c r="T121" s="27" t="s">
        <v>188</v>
      </c>
      <c r="U121" s="60" t="s">
        <v>23</v>
      </c>
      <c r="V121" s="61"/>
      <c r="W121" s="62"/>
      <c r="X121">
        <v>2</v>
      </c>
      <c r="Z121" s="29">
        <v>1</v>
      </c>
      <c r="AA121" s="27" t="s">
        <v>188</v>
      </c>
      <c r="AB121" s="60"/>
      <c r="AC121" s="61"/>
      <c r="AD121" s="62"/>
      <c r="AE121">
        <v>2</v>
      </c>
      <c r="AG121" s="29">
        <v>0</v>
      </c>
    </row>
    <row r="122" spans="3:33" x14ac:dyDescent="0.25">
      <c r="C122" s="144" t="s">
        <v>115</v>
      </c>
      <c r="D122" s="50"/>
      <c r="E122" s="50"/>
      <c r="F122" s="50"/>
      <c r="G122" s="50"/>
      <c r="H122" s="50"/>
      <c r="I122" s="50"/>
      <c r="J122" s="50"/>
      <c r="K122" s="50"/>
      <c r="L122" s="59"/>
      <c r="N122" s="11"/>
      <c r="O122" s="11"/>
      <c r="P122" s="11"/>
      <c r="U122" s="11"/>
      <c r="V122" s="11"/>
      <c r="W122" s="11"/>
      <c r="X122" s="9"/>
      <c r="AB122" s="11"/>
      <c r="AC122" s="11"/>
      <c r="AD122" s="11"/>
    </row>
    <row r="123" spans="3:33" x14ac:dyDescent="0.25">
      <c r="C123" s="68" t="s">
        <v>40</v>
      </c>
      <c r="D123" s="51"/>
      <c r="E123" s="51"/>
      <c r="F123" s="51"/>
      <c r="G123" s="51"/>
      <c r="H123" s="51"/>
      <c r="I123" s="51"/>
      <c r="J123" s="51"/>
      <c r="K123" s="51"/>
      <c r="L123" s="52"/>
      <c r="N123" s="60">
        <v>1</v>
      </c>
      <c r="O123" s="61"/>
      <c r="P123" s="62"/>
      <c r="U123" s="60">
        <v>2</v>
      </c>
      <c r="V123" s="61"/>
      <c r="W123" s="62"/>
      <c r="X123" s="9"/>
      <c r="AB123" s="60"/>
      <c r="AC123" s="61"/>
      <c r="AD123" s="62"/>
    </row>
    <row r="124" spans="3:33" x14ac:dyDescent="0.25">
      <c r="C124" s="68" t="s">
        <v>41</v>
      </c>
      <c r="D124" s="51"/>
      <c r="E124" s="51"/>
      <c r="F124" s="51"/>
      <c r="G124" s="51"/>
      <c r="H124" s="51"/>
      <c r="I124" s="51"/>
      <c r="J124" s="51"/>
      <c r="K124" s="51"/>
      <c r="L124" s="52"/>
      <c r="N124" s="60">
        <v>1</v>
      </c>
      <c r="O124" s="61"/>
      <c r="P124" s="62"/>
      <c r="U124" s="60">
        <v>2</v>
      </c>
      <c r="V124" s="61"/>
      <c r="W124" s="62"/>
      <c r="X124" s="9"/>
      <c r="AB124" s="60"/>
      <c r="AC124" s="61"/>
      <c r="AD124" s="62"/>
    </row>
    <row r="125" spans="3:33" x14ac:dyDescent="0.25">
      <c r="C125" s="144" t="s">
        <v>116</v>
      </c>
      <c r="D125" s="50"/>
      <c r="E125" s="50"/>
      <c r="F125" s="50"/>
      <c r="G125" s="50"/>
      <c r="H125" s="50"/>
      <c r="I125" s="50"/>
      <c r="J125" s="50"/>
      <c r="K125" s="50"/>
      <c r="L125" s="59"/>
      <c r="N125" s="11"/>
      <c r="O125" s="11"/>
      <c r="P125" s="11"/>
      <c r="U125" s="11"/>
      <c r="V125" s="11"/>
      <c r="W125" s="11"/>
      <c r="X125" s="9"/>
      <c r="AB125" s="11"/>
      <c r="AC125" s="11"/>
      <c r="AD125" s="11"/>
    </row>
    <row r="126" spans="3:33" x14ac:dyDescent="0.25">
      <c r="C126" s="68" t="s">
        <v>49</v>
      </c>
      <c r="D126" s="51"/>
      <c r="E126" s="51"/>
      <c r="F126" s="51"/>
      <c r="G126" s="51"/>
      <c r="H126" s="51"/>
      <c r="I126" s="51"/>
      <c r="J126" s="51"/>
      <c r="K126" s="51"/>
      <c r="L126" s="52"/>
      <c r="N126" s="60">
        <v>2</v>
      </c>
      <c r="O126" s="61"/>
      <c r="P126" s="62"/>
      <c r="U126" s="60">
        <v>2</v>
      </c>
      <c r="V126" s="61"/>
      <c r="W126" s="62"/>
      <c r="X126" s="9"/>
      <c r="AB126" s="60"/>
      <c r="AC126" s="61"/>
      <c r="AD126" s="62"/>
    </row>
    <row r="127" spans="3:33" x14ac:dyDescent="0.25">
      <c r="C127" s="68" t="s">
        <v>50</v>
      </c>
      <c r="D127" s="51"/>
      <c r="E127" s="51"/>
      <c r="F127" s="51"/>
      <c r="G127" s="51"/>
      <c r="H127" s="51"/>
      <c r="I127" s="51"/>
      <c r="J127" s="51"/>
      <c r="K127" s="51"/>
      <c r="L127" s="52"/>
      <c r="N127" s="60">
        <v>2</v>
      </c>
      <c r="O127" s="61"/>
      <c r="P127" s="62"/>
      <c r="U127" s="60"/>
      <c r="V127" s="61"/>
      <c r="W127" s="62"/>
      <c r="X127" s="9"/>
      <c r="AB127" s="60"/>
      <c r="AC127" s="61"/>
      <c r="AD127" s="62"/>
    </row>
    <row r="128" spans="3:33" x14ac:dyDescent="0.25">
      <c r="C128" s="68" t="s">
        <v>51</v>
      </c>
      <c r="D128" s="51"/>
      <c r="E128" s="51"/>
      <c r="F128" s="51"/>
      <c r="G128" s="51"/>
      <c r="H128" s="51"/>
      <c r="I128" s="51"/>
      <c r="J128" s="51"/>
      <c r="K128" s="51"/>
      <c r="L128" s="52"/>
      <c r="N128" s="60">
        <v>3</v>
      </c>
      <c r="O128" s="61"/>
      <c r="P128" s="62"/>
      <c r="U128" s="60"/>
      <c r="V128" s="61"/>
      <c r="W128" s="62"/>
      <c r="X128" s="9"/>
      <c r="AB128" s="60"/>
      <c r="AC128" s="61"/>
      <c r="AD128" s="62"/>
    </row>
    <row r="129" spans="3:30" x14ac:dyDescent="0.25">
      <c r="C129" s="68" t="s">
        <v>52</v>
      </c>
      <c r="D129" s="51"/>
      <c r="E129" s="51"/>
      <c r="F129" s="51"/>
      <c r="G129" s="51"/>
      <c r="H129" s="51"/>
      <c r="I129" s="51"/>
      <c r="J129" s="51"/>
      <c r="K129" s="51"/>
      <c r="L129" s="52"/>
      <c r="N129" s="60">
        <v>4</v>
      </c>
      <c r="O129" s="61"/>
      <c r="P129" s="62"/>
      <c r="U129" s="60"/>
      <c r="V129" s="61"/>
      <c r="W129" s="62"/>
      <c r="X129" s="9"/>
      <c r="AB129" s="60"/>
      <c r="AC129" s="61"/>
      <c r="AD129" s="62"/>
    </row>
    <row r="130" spans="3:30" x14ac:dyDescent="0.25">
      <c r="C130" s="68" t="s">
        <v>53</v>
      </c>
      <c r="D130" s="51"/>
      <c r="E130" s="51"/>
      <c r="F130" s="51"/>
      <c r="G130" s="51"/>
      <c r="H130" s="51"/>
      <c r="I130" s="51"/>
      <c r="J130" s="51"/>
      <c r="K130" s="51"/>
      <c r="L130" s="52"/>
      <c r="N130" s="60">
        <v>5</v>
      </c>
      <c r="O130" s="61"/>
      <c r="P130" s="62"/>
      <c r="U130" s="60"/>
      <c r="V130" s="61"/>
      <c r="W130" s="62"/>
      <c r="X130" s="9"/>
      <c r="AB130" s="60"/>
      <c r="AC130" s="61"/>
      <c r="AD130" s="62"/>
    </row>
    <row r="131" spans="3:30" x14ac:dyDescent="0.25">
      <c r="C131" s="68" t="s">
        <v>42</v>
      </c>
      <c r="D131" s="51"/>
      <c r="E131" s="51"/>
      <c r="F131" s="51"/>
      <c r="G131" s="51"/>
      <c r="H131" s="51"/>
      <c r="I131" s="51"/>
      <c r="J131" s="51"/>
      <c r="K131" s="51"/>
      <c r="L131" s="52"/>
      <c r="N131" s="11"/>
      <c r="O131" s="11"/>
      <c r="P131" s="11"/>
      <c r="U131" s="11"/>
      <c r="V131" s="11"/>
      <c r="W131" s="11"/>
      <c r="X131" s="9"/>
      <c r="AB131" s="11"/>
      <c r="AC131" s="11"/>
      <c r="AD131" s="11"/>
    </row>
    <row r="132" spans="3:30" x14ac:dyDescent="0.25">
      <c r="C132" s="68" t="s">
        <v>43</v>
      </c>
      <c r="D132" s="51"/>
      <c r="E132" s="51"/>
      <c r="F132" s="51"/>
      <c r="G132" s="51"/>
      <c r="H132" s="51"/>
      <c r="I132" s="51"/>
      <c r="J132" s="51"/>
      <c r="K132" s="51"/>
      <c r="L132" s="52"/>
      <c r="N132" s="60">
        <v>6</v>
      </c>
      <c r="O132" s="61"/>
      <c r="P132" s="62"/>
      <c r="U132" s="60"/>
      <c r="V132" s="61"/>
      <c r="W132" s="62"/>
      <c r="X132" s="9"/>
      <c r="AB132" s="60"/>
      <c r="AC132" s="61"/>
      <c r="AD132" s="62"/>
    </row>
    <row r="133" spans="3:30" x14ac:dyDescent="0.25">
      <c r="C133" s="68" t="s">
        <v>44</v>
      </c>
      <c r="D133" s="51"/>
      <c r="E133" s="51"/>
      <c r="F133" s="51"/>
      <c r="G133" s="51"/>
      <c r="H133" s="51"/>
      <c r="I133" s="51"/>
      <c r="J133" s="51"/>
      <c r="K133" s="51"/>
      <c r="L133" s="52"/>
      <c r="N133" s="60">
        <v>7</v>
      </c>
      <c r="O133" s="61"/>
      <c r="P133" s="62"/>
      <c r="U133" s="60"/>
      <c r="V133" s="61"/>
      <c r="W133" s="62"/>
      <c r="X133" s="9"/>
      <c r="AB133" s="60"/>
      <c r="AC133" s="61"/>
      <c r="AD133" s="62"/>
    </row>
    <row r="134" spans="3:30" x14ac:dyDescent="0.25">
      <c r="C134" s="144" t="s">
        <v>117</v>
      </c>
      <c r="D134" s="50"/>
      <c r="E134" s="50"/>
      <c r="F134" s="50"/>
      <c r="G134" s="50"/>
      <c r="H134" s="50"/>
      <c r="I134" s="50"/>
      <c r="J134" s="50"/>
      <c r="K134" s="50"/>
      <c r="L134" s="59"/>
      <c r="N134" s="11"/>
      <c r="O134" s="11"/>
      <c r="P134" s="11"/>
      <c r="U134" s="11"/>
      <c r="V134" s="11"/>
      <c r="W134" s="11"/>
      <c r="X134" s="9"/>
      <c r="AB134" s="11"/>
      <c r="AC134" s="11"/>
      <c r="AD134" s="11"/>
    </row>
    <row r="135" spans="3:30" x14ac:dyDescent="0.25">
      <c r="C135" s="68" t="s">
        <v>54</v>
      </c>
      <c r="D135" s="51"/>
      <c r="E135" s="51"/>
      <c r="F135" s="51"/>
      <c r="G135" s="51"/>
      <c r="H135" s="51"/>
      <c r="I135" s="51"/>
      <c r="J135" s="51"/>
      <c r="K135" s="51"/>
      <c r="L135" s="52"/>
      <c r="N135" s="60">
        <v>8</v>
      </c>
      <c r="O135" s="61"/>
      <c r="P135" s="62"/>
      <c r="U135" s="60"/>
      <c r="V135" s="61"/>
      <c r="W135" s="62"/>
      <c r="X135" s="9"/>
      <c r="AB135" s="60"/>
      <c r="AC135" s="61"/>
      <c r="AD135" s="62"/>
    </row>
    <row r="136" spans="3:30" x14ac:dyDescent="0.25">
      <c r="C136" s="68" t="s">
        <v>55</v>
      </c>
      <c r="D136" s="51"/>
      <c r="E136" s="51"/>
      <c r="F136" s="51"/>
      <c r="G136" s="51"/>
      <c r="H136" s="51"/>
      <c r="I136" s="51"/>
      <c r="J136" s="51"/>
      <c r="K136" s="51"/>
      <c r="L136" s="52"/>
      <c r="N136" s="60">
        <v>9</v>
      </c>
      <c r="O136" s="61"/>
      <c r="P136" s="62"/>
      <c r="U136" s="60"/>
      <c r="V136" s="61"/>
      <c r="W136" s="62"/>
      <c r="X136" s="9"/>
      <c r="AB136" s="60"/>
      <c r="AC136" s="61"/>
      <c r="AD136" s="62"/>
    </row>
    <row r="137" spans="3:30" x14ac:dyDescent="0.25">
      <c r="C137" s="68" t="s">
        <v>56</v>
      </c>
      <c r="D137" s="51"/>
      <c r="E137" s="51"/>
      <c r="F137" s="51"/>
      <c r="G137" s="51"/>
      <c r="H137" s="51"/>
      <c r="I137" s="51"/>
      <c r="J137" s="51"/>
      <c r="K137" s="51"/>
      <c r="L137" s="52"/>
      <c r="N137" s="60">
        <v>10</v>
      </c>
      <c r="O137" s="61"/>
      <c r="P137" s="62"/>
      <c r="U137" s="60"/>
      <c r="V137" s="61"/>
      <c r="W137" s="62"/>
      <c r="X137" s="9"/>
      <c r="AB137" s="60"/>
      <c r="AC137" s="61"/>
      <c r="AD137" s="62"/>
    </row>
    <row r="138" spans="3:30" x14ac:dyDescent="0.25">
      <c r="C138" s="68" t="s">
        <v>57</v>
      </c>
      <c r="D138" s="51"/>
      <c r="E138" s="51"/>
      <c r="F138" s="51"/>
      <c r="G138" s="51"/>
      <c r="H138" s="51"/>
      <c r="I138" s="51"/>
      <c r="J138" s="51"/>
      <c r="K138" s="51"/>
      <c r="L138" s="52"/>
      <c r="N138" s="60">
        <v>9</v>
      </c>
      <c r="O138" s="61"/>
      <c r="P138" s="62"/>
      <c r="U138" s="60"/>
      <c r="V138" s="61"/>
      <c r="W138" s="62"/>
      <c r="X138" s="9"/>
      <c r="AB138" s="60"/>
      <c r="AC138" s="61"/>
      <c r="AD138" s="62"/>
    </row>
    <row r="139" spans="3:30" x14ac:dyDescent="0.25">
      <c r="C139" s="68" t="s">
        <v>58</v>
      </c>
      <c r="D139" s="51"/>
      <c r="E139" s="51"/>
      <c r="F139" s="51"/>
      <c r="G139" s="51"/>
      <c r="H139" s="51"/>
      <c r="I139" s="51"/>
      <c r="J139" s="51"/>
      <c r="K139" s="51"/>
      <c r="L139" s="52"/>
      <c r="N139" s="60">
        <v>8</v>
      </c>
      <c r="O139" s="61"/>
      <c r="P139" s="62"/>
      <c r="U139" s="60"/>
      <c r="V139" s="61"/>
      <c r="W139" s="62"/>
      <c r="X139" s="9"/>
      <c r="AB139" s="60"/>
      <c r="AC139" s="61"/>
      <c r="AD139" s="62"/>
    </row>
    <row r="140" spans="3:30" x14ac:dyDescent="0.25">
      <c r="C140" s="68" t="s">
        <v>59</v>
      </c>
      <c r="D140" s="51"/>
      <c r="E140" s="51"/>
      <c r="F140" s="51"/>
      <c r="G140" s="51"/>
      <c r="H140" s="51"/>
      <c r="I140" s="51"/>
      <c r="J140" s="51"/>
      <c r="K140" s="51"/>
      <c r="L140" s="52"/>
      <c r="N140" s="60">
        <v>7</v>
      </c>
      <c r="O140" s="61"/>
      <c r="P140" s="62"/>
      <c r="U140" s="60"/>
      <c r="V140" s="61"/>
      <c r="W140" s="62"/>
      <c r="X140" s="9"/>
      <c r="AB140" s="60"/>
      <c r="AC140" s="61"/>
      <c r="AD140" s="62"/>
    </row>
    <row r="141" spans="3:30" x14ac:dyDescent="0.25">
      <c r="C141" s="68" t="s">
        <v>60</v>
      </c>
      <c r="D141" s="51"/>
      <c r="E141" s="51"/>
      <c r="F141" s="51"/>
      <c r="G141" s="51"/>
      <c r="H141" s="51"/>
      <c r="I141" s="51"/>
      <c r="J141" s="51"/>
      <c r="K141" s="51"/>
      <c r="L141" s="52"/>
      <c r="N141" s="60">
        <v>6</v>
      </c>
      <c r="O141" s="61"/>
      <c r="P141" s="62"/>
      <c r="U141" s="60"/>
      <c r="V141" s="61"/>
      <c r="W141" s="62"/>
      <c r="X141" s="9"/>
      <c r="AB141" s="60"/>
      <c r="AC141" s="61"/>
      <c r="AD141" s="62"/>
    </row>
    <row r="142" spans="3:30" x14ac:dyDescent="0.25">
      <c r="C142" s="68" t="s">
        <v>61</v>
      </c>
      <c r="D142" s="51"/>
      <c r="E142" s="51"/>
      <c r="F142" s="51"/>
      <c r="G142" s="51"/>
      <c r="H142" s="51"/>
      <c r="I142" s="51"/>
      <c r="J142" s="51"/>
      <c r="K142" s="51"/>
      <c r="L142" s="52"/>
      <c r="N142" s="60">
        <v>5</v>
      </c>
      <c r="O142" s="61"/>
      <c r="P142" s="62"/>
      <c r="U142" s="60"/>
      <c r="V142" s="61"/>
      <c r="W142" s="62"/>
      <c r="X142" s="9"/>
      <c r="AB142" s="60"/>
      <c r="AC142" s="61"/>
      <c r="AD142" s="62"/>
    </row>
    <row r="143" spans="3:30" x14ac:dyDescent="0.25">
      <c r="C143" s="68" t="s">
        <v>45</v>
      </c>
      <c r="D143" s="51"/>
      <c r="E143" s="51"/>
      <c r="F143" s="51"/>
      <c r="G143" s="51"/>
      <c r="H143" s="51"/>
      <c r="I143" s="51"/>
      <c r="J143" s="51"/>
      <c r="K143" s="51"/>
      <c r="L143" s="52"/>
      <c r="N143" s="11"/>
      <c r="O143" s="11"/>
      <c r="P143" s="11"/>
      <c r="U143" s="11"/>
      <c r="V143" s="11"/>
      <c r="W143" s="11"/>
      <c r="X143" s="9"/>
      <c r="AB143" s="11"/>
      <c r="AC143" s="11"/>
      <c r="AD143" s="11"/>
    </row>
    <row r="144" spans="3:30" x14ac:dyDescent="0.25">
      <c r="C144" s="68" t="s">
        <v>46</v>
      </c>
      <c r="D144" s="51"/>
      <c r="E144" s="51"/>
      <c r="F144" s="51"/>
      <c r="G144" s="51"/>
      <c r="H144" s="51"/>
      <c r="I144" s="51"/>
      <c r="J144" s="51"/>
      <c r="K144" s="51"/>
      <c r="L144" s="52"/>
      <c r="N144" s="60">
        <v>4</v>
      </c>
      <c r="O144" s="61"/>
      <c r="P144" s="62"/>
      <c r="U144" s="60"/>
      <c r="V144" s="61"/>
      <c r="W144" s="62"/>
      <c r="X144" s="9"/>
      <c r="AB144" s="60"/>
      <c r="AC144" s="61"/>
      <c r="AD144" s="62"/>
    </row>
    <row r="145" spans="3:43" x14ac:dyDescent="0.25">
      <c r="C145" s="68" t="s">
        <v>47</v>
      </c>
      <c r="D145" s="51"/>
      <c r="E145" s="51"/>
      <c r="F145" s="51"/>
      <c r="G145" s="51"/>
      <c r="H145" s="51"/>
      <c r="I145" s="51"/>
      <c r="J145" s="51"/>
      <c r="K145" s="51"/>
      <c r="L145" s="52"/>
      <c r="N145" s="60">
        <v>3</v>
      </c>
      <c r="O145" s="61"/>
      <c r="P145" s="62"/>
      <c r="U145" s="60"/>
      <c r="V145" s="61"/>
      <c r="W145" s="62"/>
      <c r="X145" s="9"/>
      <c r="AB145" s="60"/>
      <c r="AC145" s="61"/>
      <c r="AD145" s="62"/>
    </row>
    <row r="146" spans="3:43" x14ac:dyDescent="0.25">
      <c r="C146" s="68" t="s">
        <v>42</v>
      </c>
      <c r="D146" s="51"/>
      <c r="E146" s="51"/>
      <c r="F146" s="51"/>
      <c r="G146" s="51"/>
      <c r="H146" s="51"/>
      <c r="I146" s="51"/>
      <c r="J146" s="51"/>
      <c r="K146" s="51"/>
      <c r="L146" s="52"/>
      <c r="N146" s="11"/>
      <c r="O146" s="11"/>
      <c r="P146" s="11"/>
      <c r="U146" s="11"/>
      <c r="V146" s="11"/>
      <c r="W146" s="11"/>
      <c r="X146" s="9"/>
      <c r="AB146" s="11"/>
      <c r="AC146" s="11"/>
      <c r="AD146" s="11"/>
    </row>
    <row r="147" spans="3:43" x14ac:dyDescent="0.25">
      <c r="C147" s="173" t="s">
        <v>48</v>
      </c>
      <c r="D147" s="174"/>
      <c r="E147" s="174"/>
      <c r="F147" s="174"/>
      <c r="G147" s="174"/>
      <c r="H147" s="174"/>
      <c r="I147" s="174"/>
      <c r="J147" s="174"/>
      <c r="K147" s="174"/>
      <c r="L147" s="175"/>
      <c r="N147" s="60">
        <v>2</v>
      </c>
      <c r="O147" s="61"/>
      <c r="P147" s="62"/>
      <c r="U147" s="60"/>
      <c r="V147" s="61"/>
      <c r="W147" s="62"/>
      <c r="X147" s="9"/>
      <c r="AB147" s="60"/>
      <c r="AC147" s="61"/>
      <c r="AD147" s="62"/>
    </row>
    <row r="148" spans="3:43" x14ac:dyDescent="0.25">
      <c r="C148" s="8"/>
      <c r="W148" s="9"/>
    </row>
    <row r="149" spans="3:43" x14ac:dyDescent="0.25">
      <c r="C149" s="176" t="s">
        <v>118</v>
      </c>
      <c r="D149" s="177"/>
      <c r="E149" s="177"/>
      <c r="F149" s="177"/>
      <c r="G149" s="177"/>
      <c r="H149" s="177"/>
      <c r="I149" s="177"/>
      <c r="J149" s="177"/>
      <c r="K149" s="177"/>
      <c r="L149" s="177"/>
      <c r="M149" s="177"/>
      <c r="N149" s="177"/>
      <c r="O149" s="177"/>
      <c r="P149" s="177"/>
      <c r="Q149" s="177"/>
      <c r="R149" s="177"/>
      <c r="S149" s="177"/>
      <c r="T149" s="177"/>
      <c r="U149" s="177"/>
      <c r="V149" s="177"/>
      <c r="W149" s="177"/>
      <c r="X149" s="177"/>
      <c r="Y149" s="177"/>
      <c r="Z149" s="177"/>
      <c r="AA149" s="177"/>
      <c r="AB149" s="177"/>
      <c r="AC149" s="177"/>
      <c r="AD149" s="177"/>
      <c r="AE149" s="67"/>
      <c r="AF149" s="67"/>
      <c r="AG149" s="67"/>
      <c r="AH149" s="67"/>
      <c r="AI149" s="67"/>
      <c r="AJ149" s="67"/>
      <c r="AK149" s="67"/>
      <c r="AL149" s="67"/>
      <c r="AM149" s="67"/>
      <c r="AN149" s="67"/>
      <c r="AO149" s="67"/>
      <c r="AP149" s="67"/>
      <c r="AQ149" s="67"/>
    </row>
    <row r="150" spans="3:43" ht="5.0999999999999996" customHeight="1" x14ac:dyDescent="0.25">
      <c r="C150" s="8"/>
      <c r="W150" s="9"/>
    </row>
    <row r="151" spans="3:43" s="17" customFormat="1" ht="60" customHeight="1" x14ac:dyDescent="0.25">
      <c r="C151" s="53" t="s">
        <v>148</v>
      </c>
      <c r="D151" s="54"/>
      <c r="E151" s="54"/>
      <c r="F151" s="54"/>
      <c r="G151" s="54"/>
      <c r="H151" s="54"/>
      <c r="I151" s="54"/>
      <c r="J151" s="54"/>
      <c r="K151" s="54"/>
      <c r="L151" s="54"/>
      <c r="M151" s="54"/>
      <c r="N151" s="54"/>
      <c r="O151" s="54"/>
      <c r="P151" s="54"/>
      <c r="Q151" s="54"/>
      <c r="R151" s="54"/>
      <c r="S151" s="54"/>
      <c r="T151" s="54"/>
      <c r="U151" s="54"/>
      <c r="V151" s="54"/>
      <c r="W151" s="54"/>
      <c r="X151" s="54"/>
      <c r="Y151" s="54"/>
      <c r="Z151" s="54"/>
      <c r="AA151" s="54"/>
      <c r="AB151" s="54"/>
      <c r="AC151" s="54"/>
      <c r="AD151" s="54"/>
      <c r="AE151" s="54"/>
      <c r="AF151" s="54"/>
      <c r="AG151" s="54"/>
      <c r="AH151" s="54"/>
      <c r="AI151" s="54"/>
      <c r="AJ151" s="54"/>
      <c r="AK151" s="54"/>
      <c r="AL151" s="54"/>
      <c r="AM151" s="54"/>
      <c r="AN151" s="54"/>
      <c r="AO151" s="54"/>
      <c r="AP151" s="54"/>
      <c r="AQ151" s="54"/>
    </row>
    <row r="152" spans="3:43" ht="5.0999999999999996" customHeight="1" x14ac:dyDescent="0.25">
      <c r="C152" s="8"/>
      <c r="W152" s="9"/>
    </row>
    <row r="153" spans="3:43" x14ac:dyDescent="0.25">
      <c r="C153" s="49" t="s">
        <v>119</v>
      </c>
      <c r="D153" s="50"/>
      <c r="E153" s="50"/>
      <c r="F153" s="50"/>
      <c r="G153" s="50"/>
      <c r="H153" s="50"/>
      <c r="I153" s="50"/>
      <c r="J153" s="50"/>
      <c r="K153" s="50"/>
      <c r="L153" s="59"/>
      <c r="N153" s="56" t="s">
        <v>98</v>
      </c>
      <c r="O153" s="63"/>
      <c r="P153" s="63"/>
      <c r="Q153" s="63"/>
      <c r="R153" s="63"/>
      <c r="S153" s="63"/>
      <c r="T153" s="63"/>
      <c r="U153" s="63"/>
      <c r="V153" s="63"/>
      <c r="W153" s="63"/>
      <c r="X153" s="63"/>
      <c r="Y153" s="63"/>
      <c r="Z153" s="63"/>
      <c r="AA153" s="63"/>
      <c r="AB153" s="64"/>
    </row>
    <row r="154" spans="3:43" x14ac:dyDescent="0.25">
      <c r="C154" s="49" t="s">
        <v>66</v>
      </c>
      <c r="D154" s="50"/>
      <c r="E154" s="50"/>
      <c r="F154" s="50"/>
      <c r="G154" s="50"/>
      <c r="H154" s="50"/>
      <c r="I154" s="50"/>
      <c r="J154" s="50"/>
      <c r="K154" s="50"/>
      <c r="L154" s="59"/>
      <c r="N154" s="56" t="s">
        <v>121</v>
      </c>
      <c r="O154" s="63"/>
      <c r="P154" s="63"/>
      <c r="Q154" s="63"/>
      <c r="R154" s="63"/>
      <c r="S154" s="63"/>
      <c r="T154" s="63"/>
      <c r="U154" s="63"/>
      <c r="V154" s="63"/>
      <c r="W154" s="63"/>
      <c r="X154" s="63"/>
      <c r="Y154" s="63"/>
      <c r="Z154" s="63"/>
      <c r="AA154" s="63"/>
      <c r="AB154" s="64"/>
    </row>
    <row r="155" spans="3:43" x14ac:dyDescent="0.25">
      <c r="C155" s="49" t="s">
        <v>67</v>
      </c>
      <c r="D155" s="50"/>
      <c r="E155" s="50"/>
      <c r="F155" s="50"/>
      <c r="G155" s="50"/>
      <c r="H155" s="50"/>
      <c r="I155" s="50"/>
      <c r="J155" s="50"/>
      <c r="K155" s="50"/>
      <c r="L155" s="59"/>
      <c r="N155" s="60"/>
      <c r="O155" s="62"/>
      <c r="W155" s="9"/>
    </row>
    <row r="156" spans="3:43" ht="5.0999999999999996" customHeight="1" x14ac:dyDescent="0.25">
      <c r="C156" s="8"/>
      <c r="W156" s="9"/>
    </row>
    <row r="157" spans="3:43" x14ac:dyDescent="0.25">
      <c r="C157" s="49" t="s">
        <v>124</v>
      </c>
      <c r="D157" s="50"/>
      <c r="E157" s="50"/>
      <c r="F157" s="50"/>
      <c r="G157" s="50"/>
      <c r="H157" s="50"/>
      <c r="I157" s="50"/>
      <c r="J157" s="50"/>
      <c r="K157" s="50"/>
      <c r="L157" s="59"/>
      <c r="N157" s="56" t="s">
        <v>135</v>
      </c>
      <c r="O157" s="63"/>
      <c r="P157" s="63"/>
      <c r="Q157" s="63"/>
      <c r="R157" s="63"/>
      <c r="S157" s="63"/>
      <c r="T157" s="63"/>
      <c r="U157" s="63"/>
      <c r="V157" s="63"/>
      <c r="W157" s="63"/>
      <c r="X157" s="63"/>
      <c r="Y157" s="63"/>
      <c r="Z157" s="63"/>
      <c r="AA157" s="63"/>
      <c r="AB157" s="64"/>
    </row>
    <row r="158" spans="3:43" x14ac:dyDescent="0.25">
      <c r="C158" s="49" t="s">
        <v>66</v>
      </c>
      <c r="D158" s="50"/>
      <c r="E158" s="50"/>
      <c r="F158" s="50"/>
      <c r="G158" s="50"/>
      <c r="H158" s="50"/>
      <c r="I158" s="50"/>
      <c r="J158" s="50"/>
      <c r="K158" s="50"/>
      <c r="L158" s="59"/>
      <c r="N158" s="56" t="s">
        <v>120</v>
      </c>
      <c r="O158" s="63"/>
      <c r="P158" s="63"/>
      <c r="Q158" s="63"/>
      <c r="R158" s="63"/>
      <c r="S158" s="63"/>
      <c r="T158" s="63"/>
      <c r="U158" s="63"/>
      <c r="V158" s="63"/>
      <c r="W158" s="63"/>
      <c r="X158" s="63"/>
      <c r="Y158" s="63"/>
      <c r="Z158" s="63"/>
      <c r="AA158" s="63"/>
      <c r="AB158" s="64"/>
    </row>
    <row r="159" spans="3:43" x14ac:dyDescent="0.25">
      <c r="C159" s="49" t="s">
        <v>67</v>
      </c>
      <c r="D159" s="50"/>
      <c r="E159" s="50"/>
      <c r="F159" s="50"/>
      <c r="G159" s="50"/>
      <c r="H159" s="50"/>
      <c r="I159" s="50"/>
      <c r="J159" s="50"/>
      <c r="K159" s="50"/>
      <c r="L159" s="59"/>
      <c r="N159" s="60"/>
      <c r="O159" s="62"/>
      <c r="W159" s="9"/>
    </row>
    <row r="160" spans="3:43" ht="5.0999999999999996" customHeight="1" x14ac:dyDescent="0.25">
      <c r="C160" s="8"/>
    </row>
    <row r="161" spans="3:28" x14ac:dyDescent="0.25">
      <c r="C161" s="49" t="s">
        <v>125</v>
      </c>
      <c r="D161" s="50"/>
      <c r="E161" s="50"/>
      <c r="F161" s="50"/>
      <c r="G161" s="50"/>
      <c r="H161" s="50"/>
      <c r="I161" s="50"/>
      <c r="J161" s="50"/>
      <c r="K161" s="50"/>
      <c r="L161" s="59"/>
      <c r="N161" s="56" t="s">
        <v>136</v>
      </c>
      <c r="O161" s="63"/>
      <c r="P161" s="63"/>
      <c r="Q161" s="63"/>
      <c r="R161" s="63"/>
      <c r="S161" s="63"/>
      <c r="T161" s="63"/>
      <c r="U161" s="63"/>
      <c r="V161" s="63"/>
      <c r="W161" s="63"/>
      <c r="X161" s="63"/>
      <c r="Y161" s="63"/>
      <c r="Z161" s="63"/>
      <c r="AA161" s="63"/>
      <c r="AB161" s="64"/>
    </row>
    <row r="162" spans="3:28" x14ac:dyDescent="0.25">
      <c r="C162" s="49" t="s">
        <v>66</v>
      </c>
      <c r="D162" s="50"/>
      <c r="E162" s="50"/>
      <c r="F162" s="50"/>
      <c r="G162" s="50"/>
      <c r="H162" s="50"/>
      <c r="I162" s="50"/>
      <c r="J162" s="50"/>
      <c r="K162" s="50"/>
      <c r="L162" s="59"/>
      <c r="N162" s="56" t="s">
        <v>123</v>
      </c>
      <c r="O162" s="63"/>
      <c r="P162" s="63"/>
      <c r="Q162" s="63"/>
      <c r="R162" s="63"/>
      <c r="S162" s="63"/>
      <c r="T162" s="63"/>
      <c r="U162" s="63"/>
      <c r="V162" s="63"/>
      <c r="W162" s="63"/>
      <c r="X162" s="63"/>
      <c r="Y162" s="63"/>
      <c r="Z162" s="63"/>
      <c r="AA162" s="63"/>
      <c r="AB162" s="64"/>
    </row>
    <row r="163" spans="3:28" x14ac:dyDescent="0.25">
      <c r="C163" s="49" t="s">
        <v>67</v>
      </c>
      <c r="D163" s="50"/>
      <c r="E163" s="50"/>
      <c r="F163" s="50"/>
      <c r="G163" s="50"/>
      <c r="H163" s="50"/>
      <c r="I163" s="50"/>
      <c r="J163" s="50"/>
      <c r="K163" s="50"/>
      <c r="L163" s="59"/>
      <c r="N163" s="60"/>
      <c r="O163" s="62"/>
      <c r="W163" s="9"/>
    </row>
    <row r="164" spans="3:28" ht="5.0999999999999996" customHeight="1" x14ac:dyDescent="0.25">
      <c r="C164" s="8"/>
    </row>
    <row r="165" spans="3:28" x14ac:dyDescent="0.25">
      <c r="C165" s="49" t="s">
        <v>126</v>
      </c>
      <c r="D165" s="50"/>
      <c r="E165" s="50"/>
      <c r="F165" s="50"/>
      <c r="G165" s="50"/>
      <c r="H165" s="50"/>
      <c r="I165" s="50"/>
      <c r="J165" s="50"/>
      <c r="K165" s="50"/>
      <c r="L165" s="59"/>
      <c r="N165" s="56" t="s">
        <v>137</v>
      </c>
      <c r="O165" s="63"/>
      <c r="P165" s="63"/>
      <c r="Q165" s="63"/>
      <c r="R165" s="63"/>
      <c r="S165" s="63"/>
      <c r="T165" s="63"/>
      <c r="U165" s="63"/>
      <c r="V165" s="63"/>
      <c r="W165" s="63"/>
      <c r="X165" s="63"/>
      <c r="Y165" s="63"/>
      <c r="Z165" s="63"/>
      <c r="AA165" s="63"/>
      <c r="AB165" s="64"/>
    </row>
    <row r="166" spans="3:28" x14ac:dyDescent="0.25">
      <c r="C166" s="49" t="s">
        <v>66</v>
      </c>
      <c r="D166" s="50"/>
      <c r="E166" s="50"/>
      <c r="F166" s="50"/>
      <c r="G166" s="50"/>
      <c r="H166" s="50"/>
      <c r="I166" s="50"/>
      <c r="J166" s="50"/>
      <c r="K166" s="50"/>
      <c r="L166" s="59"/>
      <c r="N166" s="56"/>
      <c r="O166" s="63"/>
      <c r="P166" s="63"/>
      <c r="Q166" s="63"/>
      <c r="R166" s="63"/>
      <c r="S166" s="63"/>
      <c r="T166" s="63"/>
      <c r="U166" s="63"/>
      <c r="V166" s="63"/>
      <c r="W166" s="63"/>
      <c r="X166" s="63"/>
      <c r="Y166" s="63"/>
      <c r="Z166" s="63"/>
      <c r="AA166" s="63"/>
      <c r="AB166" s="64"/>
    </row>
    <row r="167" spans="3:28" x14ac:dyDescent="0.25">
      <c r="C167" s="49" t="s">
        <v>67</v>
      </c>
      <c r="D167" s="50"/>
      <c r="E167" s="50"/>
      <c r="F167" s="50"/>
      <c r="G167" s="50"/>
      <c r="H167" s="50"/>
      <c r="I167" s="50"/>
      <c r="J167" s="50"/>
      <c r="K167" s="50"/>
      <c r="L167" s="59"/>
      <c r="N167" s="60"/>
      <c r="O167" s="62"/>
      <c r="W167" s="9"/>
    </row>
    <row r="168" spans="3:28" ht="5.0999999999999996" customHeight="1" x14ac:dyDescent="0.25">
      <c r="C168" s="8"/>
    </row>
    <row r="169" spans="3:28" x14ac:dyDescent="0.25">
      <c r="C169" s="49" t="s">
        <v>127</v>
      </c>
      <c r="D169" s="50"/>
      <c r="E169" s="50"/>
      <c r="F169" s="50"/>
      <c r="G169" s="50"/>
      <c r="H169" s="50"/>
      <c r="I169" s="50"/>
      <c r="J169" s="50"/>
      <c r="K169" s="50"/>
      <c r="L169" s="59"/>
      <c r="N169" s="56" t="s">
        <v>138</v>
      </c>
      <c r="O169" s="63"/>
      <c r="P169" s="63"/>
      <c r="Q169" s="63"/>
      <c r="R169" s="63"/>
      <c r="S169" s="63"/>
      <c r="T169" s="63"/>
      <c r="U169" s="63"/>
      <c r="V169" s="63"/>
      <c r="W169" s="63"/>
      <c r="X169" s="63"/>
      <c r="Y169" s="63"/>
      <c r="Z169" s="63"/>
      <c r="AA169" s="63"/>
      <c r="AB169" s="64"/>
    </row>
    <row r="170" spans="3:28" x14ac:dyDescent="0.25">
      <c r="C170" s="49" t="s">
        <v>66</v>
      </c>
      <c r="D170" s="50"/>
      <c r="E170" s="50"/>
      <c r="F170" s="50"/>
      <c r="G170" s="50"/>
      <c r="H170" s="50"/>
      <c r="I170" s="50"/>
      <c r="J170" s="50"/>
      <c r="K170" s="50"/>
      <c r="L170" s="59"/>
      <c r="N170" s="56"/>
      <c r="O170" s="63"/>
      <c r="P170" s="63"/>
      <c r="Q170" s="63"/>
      <c r="R170" s="63"/>
      <c r="S170" s="63"/>
      <c r="T170" s="63"/>
      <c r="U170" s="63"/>
      <c r="V170" s="63"/>
      <c r="W170" s="63"/>
      <c r="X170" s="63"/>
      <c r="Y170" s="63"/>
      <c r="Z170" s="63"/>
      <c r="AA170" s="63"/>
      <c r="AB170" s="64"/>
    </row>
    <row r="171" spans="3:28" x14ac:dyDescent="0.25">
      <c r="C171" s="49" t="s">
        <v>67</v>
      </c>
      <c r="D171" s="50"/>
      <c r="E171" s="50"/>
      <c r="F171" s="50"/>
      <c r="G171" s="50"/>
      <c r="H171" s="50"/>
      <c r="I171" s="50"/>
      <c r="J171" s="50"/>
      <c r="K171" s="50"/>
      <c r="L171" s="59"/>
      <c r="N171" s="60"/>
      <c r="O171" s="62"/>
      <c r="W171" s="9"/>
    </row>
    <row r="172" spans="3:28" ht="5.0999999999999996" customHeight="1" x14ac:dyDescent="0.25">
      <c r="C172" s="8"/>
    </row>
    <row r="173" spans="3:28" x14ac:dyDescent="0.25">
      <c r="C173" s="49" t="s">
        <v>128</v>
      </c>
      <c r="D173" s="50"/>
      <c r="E173" s="50"/>
      <c r="F173" s="50"/>
      <c r="G173" s="50"/>
      <c r="H173" s="50"/>
      <c r="I173" s="50"/>
      <c r="J173" s="50"/>
      <c r="K173" s="50"/>
      <c r="L173" s="59"/>
      <c r="N173" s="56" t="s">
        <v>139</v>
      </c>
      <c r="O173" s="63"/>
      <c r="P173" s="63"/>
      <c r="Q173" s="63"/>
      <c r="R173" s="63"/>
      <c r="S173" s="63"/>
      <c r="T173" s="63"/>
      <c r="U173" s="63"/>
      <c r="V173" s="63"/>
      <c r="W173" s="63"/>
      <c r="X173" s="63"/>
      <c r="Y173" s="63"/>
      <c r="Z173" s="63"/>
      <c r="AA173" s="63"/>
      <c r="AB173" s="64"/>
    </row>
    <row r="174" spans="3:28" x14ac:dyDescent="0.25">
      <c r="C174" s="49" t="s">
        <v>66</v>
      </c>
      <c r="D174" s="50"/>
      <c r="E174" s="50"/>
      <c r="F174" s="50"/>
      <c r="G174" s="50"/>
      <c r="H174" s="50"/>
      <c r="I174" s="50"/>
      <c r="J174" s="50"/>
      <c r="K174" s="50"/>
      <c r="L174" s="59"/>
      <c r="N174" s="56"/>
      <c r="O174" s="63"/>
      <c r="P174" s="63"/>
      <c r="Q174" s="63"/>
      <c r="R174" s="63"/>
      <c r="S174" s="63"/>
      <c r="T174" s="63"/>
      <c r="U174" s="63"/>
      <c r="V174" s="63"/>
      <c r="W174" s="63"/>
      <c r="X174" s="63"/>
      <c r="Y174" s="63"/>
      <c r="Z174" s="63"/>
      <c r="AA174" s="63"/>
      <c r="AB174" s="64"/>
    </row>
    <row r="175" spans="3:28" x14ac:dyDescent="0.25">
      <c r="C175" s="49" t="s">
        <v>67</v>
      </c>
      <c r="D175" s="50"/>
      <c r="E175" s="50"/>
      <c r="F175" s="50"/>
      <c r="G175" s="50"/>
      <c r="H175" s="50"/>
      <c r="I175" s="50"/>
      <c r="J175" s="50"/>
      <c r="K175" s="50"/>
      <c r="L175" s="59"/>
      <c r="N175" s="60"/>
      <c r="O175" s="62"/>
      <c r="W175" s="9"/>
    </row>
    <row r="176" spans="3:28" ht="5.0999999999999996" customHeight="1" x14ac:dyDescent="0.25">
      <c r="C176" s="8"/>
    </row>
    <row r="177" spans="3:28" x14ac:dyDescent="0.25">
      <c r="C177" s="49" t="s">
        <v>129</v>
      </c>
      <c r="D177" s="50"/>
      <c r="E177" s="50"/>
      <c r="F177" s="50"/>
      <c r="G177" s="50"/>
      <c r="H177" s="50"/>
      <c r="I177" s="50"/>
      <c r="J177" s="50"/>
      <c r="K177" s="50"/>
      <c r="L177" s="59"/>
      <c r="N177" s="56" t="s">
        <v>140</v>
      </c>
      <c r="O177" s="63"/>
      <c r="P177" s="63"/>
      <c r="Q177" s="63"/>
      <c r="R177" s="63"/>
      <c r="S177" s="63"/>
      <c r="T177" s="63"/>
      <c r="U177" s="63"/>
      <c r="V177" s="63"/>
      <c r="W177" s="63"/>
      <c r="X177" s="63"/>
      <c r="Y177" s="63"/>
      <c r="Z177" s="63"/>
      <c r="AA177" s="63"/>
      <c r="AB177" s="64"/>
    </row>
    <row r="178" spans="3:28" x14ac:dyDescent="0.25">
      <c r="C178" s="49" t="s">
        <v>66</v>
      </c>
      <c r="D178" s="50"/>
      <c r="E178" s="50"/>
      <c r="F178" s="50"/>
      <c r="G178" s="50"/>
      <c r="H178" s="50"/>
      <c r="I178" s="50"/>
      <c r="J178" s="50"/>
      <c r="K178" s="50"/>
      <c r="L178" s="59"/>
      <c r="N178" s="56"/>
      <c r="O178" s="63"/>
      <c r="P178" s="63"/>
      <c r="Q178" s="63"/>
      <c r="R178" s="63"/>
      <c r="S178" s="63"/>
      <c r="T178" s="63"/>
      <c r="U178" s="63"/>
      <c r="V178" s="63"/>
      <c r="W178" s="63"/>
      <c r="X178" s="63"/>
      <c r="Y178" s="63"/>
      <c r="Z178" s="63"/>
      <c r="AA178" s="63"/>
      <c r="AB178" s="64"/>
    </row>
    <row r="179" spans="3:28" x14ac:dyDescent="0.25">
      <c r="C179" s="49" t="s">
        <v>67</v>
      </c>
      <c r="D179" s="50"/>
      <c r="E179" s="50"/>
      <c r="F179" s="50"/>
      <c r="G179" s="50"/>
      <c r="H179" s="50"/>
      <c r="I179" s="50"/>
      <c r="J179" s="50"/>
      <c r="K179" s="50"/>
      <c r="L179" s="59"/>
      <c r="N179" s="60"/>
      <c r="O179" s="62"/>
      <c r="W179" s="9"/>
    </row>
    <row r="180" spans="3:28" ht="5.0999999999999996" customHeight="1" x14ac:dyDescent="0.25">
      <c r="C180" s="8"/>
      <c r="W180" s="9"/>
    </row>
    <row r="181" spans="3:28" x14ac:dyDescent="0.25">
      <c r="C181" s="49" t="s">
        <v>130</v>
      </c>
      <c r="D181" s="50"/>
      <c r="E181" s="50"/>
      <c r="F181" s="50"/>
      <c r="G181" s="50"/>
      <c r="H181" s="50"/>
      <c r="I181" s="50"/>
      <c r="J181" s="50"/>
      <c r="K181" s="50"/>
      <c r="L181" s="59"/>
      <c r="N181" s="56" t="s">
        <v>141</v>
      </c>
      <c r="O181" s="63"/>
      <c r="P181" s="63"/>
      <c r="Q181" s="63"/>
      <c r="R181" s="63"/>
      <c r="S181" s="63"/>
      <c r="T181" s="63"/>
      <c r="U181" s="63"/>
      <c r="V181" s="63"/>
      <c r="W181" s="63"/>
      <c r="X181" s="63"/>
      <c r="Y181" s="63"/>
      <c r="Z181" s="63"/>
      <c r="AA181" s="63"/>
      <c r="AB181" s="64"/>
    </row>
    <row r="182" spans="3:28" x14ac:dyDescent="0.25">
      <c r="C182" s="49" t="s">
        <v>66</v>
      </c>
      <c r="D182" s="50"/>
      <c r="E182" s="50"/>
      <c r="F182" s="50"/>
      <c r="G182" s="50"/>
      <c r="H182" s="50"/>
      <c r="I182" s="50"/>
      <c r="J182" s="50"/>
      <c r="K182" s="50"/>
      <c r="L182" s="59"/>
      <c r="N182" s="56" t="s">
        <v>122</v>
      </c>
      <c r="O182" s="63"/>
      <c r="P182" s="63"/>
      <c r="Q182" s="63"/>
      <c r="R182" s="63"/>
      <c r="S182" s="63"/>
      <c r="T182" s="63"/>
      <c r="U182" s="63"/>
      <c r="V182" s="63"/>
      <c r="W182" s="63"/>
      <c r="X182" s="63"/>
      <c r="Y182" s="63"/>
      <c r="Z182" s="63"/>
      <c r="AA182" s="63"/>
      <c r="AB182" s="64"/>
    </row>
    <row r="183" spans="3:28" x14ac:dyDescent="0.25">
      <c r="C183" s="49" t="s">
        <v>67</v>
      </c>
      <c r="D183" s="50"/>
      <c r="E183" s="50"/>
      <c r="F183" s="50"/>
      <c r="G183" s="50"/>
      <c r="H183" s="50"/>
      <c r="I183" s="50"/>
      <c r="J183" s="50"/>
      <c r="K183" s="50"/>
      <c r="L183" s="59"/>
      <c r="N183" s="60"/>
      <c r="O183" s="62"/>
      <c r="W183" s="9"/>
    </row>
    <row r="184" spans="3:28" ht="5.0999999999999996" customHeight="1" x14ac:dyDescent="0.25">
      <c r="C184" s="8"/>
    </row>
    <row r="185" spans="3:28" x14ac:dyDescent="0.25">
      <c r="C185" s="49" t="s">
        <v>131</v>
      </c>
      <c r="D185" s="50"/>
      <c r="E185" s="50"/>
      <c r="F185" s="50"/>
      <c r="G185" s="50"/>
      <c r="H185" s="50"/>
      <c r="I185" s="50"/>
      <c r="J185" s="50"/>
      <c r="K185" s="50"/>
      <c r="L185" s="59"/>
      <c r="N185" s="56" t="s">
        <v>142</v>
      </c>
      <c r="O185" s="63"/>
      <c r="P185" s="63"/>
      <c r="Q185" s="63"/>
      <c r="R185" s="63"/>
      <c r="S185" s="63"/>
      <c r="T185" s="63"/>
      <c r="U185" s="63"/>
      <c r="V185" s="63"/>
      <c r="W185" s="63"/>
      <c r="X185" s="63"/>
      <c r="Y185" s="63"/>
      <c r="Z185" s="63"/>
      <c r="AA185" s="63"/>
      <c r="AB185" s="64"/>
    </row>
    <row r="186" spans="3:28" x14ac:dyDescent="0.25">
      <c r="C186" s="49" t="s">
        <v>66</v>
      </c>
      <c r="D186" s="50"/>
      <c r="E186" s="50"/>
      <c r="F186" s="50"/>
      <c r="G186" s="50"/>
      <c r="H186" s="50"/>
      <c r="I186" s="50"/>
      <c r="J186" s="50"/>
      <c r="K186" s="50"/>
      <c r="L186" s="59"/>
      <c r="N186" s="56"/>
      <c r="O186" s="63"/>
      <c r="P186" s="63"/>
      <c r="Q186" s="63"/>
      <c r="R186" s="63"/>
      <c r="S186" s="63"/>
      <c r="T186" s="63"/>
      <c r="U186" s="63"/>
      <c r="V186" s="63"/>
      <c r="W186" s="63"/>
      <c r="X186" s="63"/>
      <c r="Y186" s="63"/>
      <c r="Z186" s="63"/>
      <c r="AA186" s="63"/>
      <c r="AB186" s="64"/>
    </row>
    <row r="187" spans="3:28" x14ac:dyDescent="0.25">
      <c r="C187" s="49" t="s">
        <v>67</v>
      </c>
      <c r="D187" s="50"/>
      <c r="E187" s="50"/>
      <c r="F187" s="50"/>
      <c r="G187" s="50"/>
      <c r="H187" s="50"/>
      <c r="I187" s="50"/>
      <c r="J187" s="50"/>
      <c r="K187" s="50"/>
      <c r="L187" s="59"/>
      <c r="N187" s="60"/>
      <c r="O187" s="62"/>
      <c r="W187" s="9"/>
    </row>
    <row r="188" spans="3:28" ht="5.0999999999999996" customHeight="1" x14ac:dyDescent="0.25">
      <c r="C188" s="8"/>
    </row>
    <row r="189" spans="3:28" x14ac:dyDescent="0.25">
      <c r="C189" s="49" t="s">
        <v>132</v>
      </c>
      <c r="D189" s="50"/>
      <c r="E189" s="50"/>
      <c r="F189" s="50"/>
      <c r="G189" s="50"/>
      <c r="H189" s="50"/>
      <c r="I189" s="50"/>
      <c r="J189" s="50"/>
      <c r="K189" s="50"/>
      <c r="L189" s="59"/>
      <c r="N189" s="56" t="s">
        <v>143</v>
      </c>
      <c r="O189" s="63"/>
      <c r="P189" s="63"/>
      <c r="Q189" s="63"/>
      <c r="R189" s="63"/>
      <c r="S189" s="63"/>
      <c r="T189" s="63"/>
      <c r="U189" s="63"/>
      <c r="V189" s="63"/>
      <c r="W189" s="63"/>
      <c r="X189" s="63"/>
      <c r="Y189" s="63"/>
      <c r="Z189" s="63"/>
      <c r="AA189" s="63"/>
      <c r="AB189" s="64"/>
    </row>
    <row r="190" spans="3:28" x14ac:dyDescent="0.25">
      <c r="C190" s="49" t="s">
        <v>66</v>
      </c>
      <c r="D190" s="50"/>
      <c r="E190" s="50"/>
      <c r="F190" s="50"/>
      <c r="G190" s="50"/>
      <c r="H190" s="50"/>
      <c r="I190" s="50"/>
      <c r="J190" s="50"/>
      <c r="K190" s="50"/>
      <c r="L190" s="59"/>
      <c r="N190" s="56"/>
      <c r="O190" s="63"/>
      <c r="P190" s="63"/>
      <c r="Q190" s="63"/>
      <c r="R190" s="63"/>
      <c r="S190" s="63"/>
      <c r="T190" s="63"/>
      <c r="U190" s="63"/>
      <c r="V190" s="63"/>
      <c r="W190" s="63"/>
      <c r="X190" s="63"/>
      <c r="Y190" s="63"/>
      <c r="Z190" s="63"/>
      <c r="AA190" s="63"/>
      <c r="AB190" s="64"/>
    </row>
    <row r="191" spans="3:28" x14ac:dyDescent="0.25">
      <c r="C191" s="49" t="s">
        <v>67</v>
      </c>
      <c r="D191" s="50"/>
      <c r="E191" s="50"/>
      <c r="F191" s="50"/>
      <c r="G191" s="50"/>
      <c r="H191" s="50"/>
      <c r="I191" s="50"/>
      <c r="J191" s="50"/>
      <c r="K191" s="50"/>
      <c r="L191" s="59"/>
      <c r="N191" s="60"/>
      <c r="O191" s="62"/>
      <c r="W191" s="9"/>
    </row>
    <row r="192" spans="3:28" ht="5.0999999999999996" customHeight="1" x14ac:dyDescent="0.25">
      <c r="C192" s="8"/>
    </row>
    <row r="193" spans="3:43" x14ac:dyDescent="0.25">
      <c r="C193" s="49" t="s">
        <v>133</v>
      </c>
      <c r="D193" s="50"/>
      <c r="E193" s="50"/>
      <c r="F193" s="50"/>
      <c r="G193" s="50"/>
      <c r="H193" s="50"/>
      <c r="I193" s="50"/>
      <c r="J193" s="50"/>
      <c r="K193" s="50"/>
      <c r="L193" s="59"/>
      <c r="N193" s="56" t="s">
        <v>144</v>
      </c>
      <c r="O193" s="63"/>
      <c r="P193" s="63"/>
      <c r="Q193" s="63"/>
      <c r="R193" s="63"/>
      <c r="S193" s="63"/>
      <c r="T193" s="63"/>
      <c r="U193" s="63"/>
      <c r="V193" s="63"/>
      <c r="W193" s="63"/>
      <c r="X193" s="63"/>
      <c r="Y193" s="63"/>
      <c r="Z193" s="63"/>
      <c r="AA193" s="63"/>
      <c r="AB193" s="64"/>
    </row>
    <row r="194" spans="3:43" x14ac:dyDescent="0.25">
      <c r="C194" s="49" t="s">
        <v>66</v>
      </c>
      <c r="D194" s="50"/>
      <c r="E194" s="50"/>
      <c r="F194" s="50"/>
      <c r="G194" s="50"/>
      <c r="H194" s="50"/>
      <c r="I194" s="50"/>
      <c r="J194" s="50"/>
      <c r="K194" s="50"/>
      <c r="L194" s="59"/>
      <c r="N194" s="56"/>
      <c r="O194" s="63"/>
      <c r="P194" s="63"/>
      <c r="Q194" s="63"/>
      <c r="R194" s="63"/>
      <c r="S194" s="63"/>
      <c r="T194" s="63"/>
      <c r="U194" s="63"/>
      <c r="V194" s="63"/>
      <c r="W194" s="63"/>
      <c r="X194" s="63"/>
      <c r="Y194" s="63"/>
      <c r="Z194" s="63"/>
      <c r="AA194" s="63"/>
      <c r="AB194" s="64"/>
    </row>
    <row r="195" spans="3:43" x14ac:dyDescent="0.25">
      <c r="C195" s="49" t="s">
        <v>67</v>
      </c>
      <c r="D195" s="50"/>
      <c r="E195" s="50"/>
      <c r="F195" s="50"/>
      <c r="G195" s="50"/>
      <c r="H195" s="50"/>
      <c r="I195" s="50"/>
      <c r="J195" s="50"/>
      <c r="K195" s="50"/>
      <c r="L195" s="59"/>
      <c r="N195" s="60"/>
      <c r="O195" s="62"/>
      <c r="W195" s="9"/>
    </row>
    <row r="196" spans="3:43" ht="5.0999999999999996" customHeight="1" x14ac:dyDescent="0.25">
      <c r="C196" s="8"/>
    </row>
    <row r="197" spans="3:43" x14ac:dyDescent="0.25">
      <c r="C197" s="49" t="s">
        <v>134</v>
      </c>
      <c r="D197" s="50"/>
      <c r="E197" s="50"/>
      <c r="F197" s="50"/>
      <c r="G197" s="50"/>
      <c r="H197" s="50"/>
      <c r="I197" s="50"/>
      <c r="J197" s="50"/>
      <c r="K197" s="50"/>
      <c r="L197" s="59"/>
      <c r="N197" s="56" t="s">
        <v>145</v>
      </c>
      <c r="O197" s="63"/>
      <c r="P197" s="63"/>
      <c r="Q197" s="63"/>
      <c r="R197" s="63"/>
      <c r="S197" s="63"/>
      <c r="T197" s="63"/>
      <c r="U197" s="63"/>
      <c r="V197" s="63"/>
      <c r="W197" s="63"/>
      <c r="X197" s="63"/>
      <c r="Y197" s="63"/>
      <c r="Z197" s="63"/>
      <c r="AA197" s="63"/>
      <c r="AB197" s="64"/>
    </row>
    <row r="198" spans="3:43" x14ac:dyDescent="0.25">
      <c r="C198" s="49" t="s">
        <v>66</v>
      </c>
      <c r="D198" s="50"/>
      <c r="E198" s="50"/>
      <c r="F198" s="50"/>
      <c r="G198" s="50"/>
      <c r="H198" s="50"/>
      <c r="I198" s="50"/>
      <c r="J198" s="50"/>
      <c r="K198" s="50"/>
      <c r="L198" s="59"/>
      <c r="N198" s="56" t="s">
        <v>120</v>
      </c>
      <c r="O198" s="63"/>
      <c r="P198" s="63"/>
      <c r="Q198" s="63"/>
      <c r="R198" s="63"/>
      <c r="S198" s="63"/>
      <c r="T198" s="63"/>
      <c r="U198" s="63"/>
      <c r="V198" s="63"/>
      <c r="W198" s="63"/>
      <c r="X198" s="63"/>
      <c r="Y198" s="63"/>
      <c r="Z198" s="63"/>
      <c r="AA198" s="63"/>
      <c r="AB198" s="64"/>
    </row>
    <row r="199" spans="3:43" x14ac:dyDescent="0.25">
      <c r="C199" s="49" t="s">
        <v>67</v>
      </c>
      <c r="D199" s="50"/>
      <c r="E199" s="50"/>
      <c r="F199" s="50"/>
      <c r="G199" s="50"/>
      <c r="H199" s="50"/>
      <c r="I199" s="50"/>
      <c r="J199" s="50"/>
      <c r="K199" s="50"/>
      <c r="L199" s="59"/>
      <c r="N199" s="60">
        <v>50</v>
      </c>
      <c r="O199" s="62"/>
      <c r="W199" s="9"/>
    </row>
    <row r="201" spans="3:43" s="17" customFormat="1" ht="24.95" customHeight="1" x14ac:dyDescent="0.25">
      <c r="C201" s="80" t="s">
        <v>189</v>
      </c>
      <c r="D201" s="81"/>
      <c r="E201" s="81"/>
      <c r="F201" s="81"/>
      <c r="G201" s="81"/>
      <c r="H201" s="81"/>
      <c r="I201" s="81"/>
      <c r="J201" s="81"/>
      <c r="K201" s="81"/>
      <c r="L201" s="82"/>
      <c r="N201" s="83" t="s">
        <v>82</v>
      </c>
      <c r="O201" s="84"/>
      <c r="P201" s="84"/>
      <c r="Q201" s="85"/>
      <c r="S201" s="158" t="s">
        <v>68</v>
      </c>
      <c r="T201" s="159"/>
      <c r="U201" s="159"/>
      <c r="V201" s="159"/>
      <c r="W201" s="159"/>
      <c r="X201" s="159"/>
      <c r="Y201" s="159"/>
      <c r="Z201" s="159"/>
      <c r="AA201" s="159"/>
      <c r="AB201" s="159"/>
      <c r="AC201" s="159"/>
      <c r="AD201" s="159"/>
      <c r="AE201" s="159"/>
      <c r="AF201" s="159"/>
      <c r="AG201" s="159"/>
      <c r="AH201" s="159"/>
      <c r="AI201" s="159"/>
      <c r="AJ201" s="159"/>
      <c r="AK201" s="159"/>
      <c r="AL201" s="159"/>
      <c r="AM201" s="159"/>
      <c r="AN201" s="159"/>
      <c r="AO201" s="159"/>
      <c r="AP201" s="159"/>
      <c r="AQ201" s="160"/>
    </row>
    <row r="202" spans="3:43" ht="5.0999999999999996" customHeight="1" x14ac:dyDescent="0.25">
      <c r="N202" s="11"/>
      <c r="O202" s="11"/>
      <c r="P202" s="11"/>
      <c r="Q202" s="11"/>
    </row>
    <row r="203" spans="3:43" x14ac:dyDescent="0.25">
      <c r="C203" s="49" t="s">
        <v>98</v>
      </c>
      <c r="D203" s="50"/>
      <c r="E203" s="50"/>
      <c r="F203" s="50"/>
      <c r="G203" s="50"/>
      <c r="H203" s="50"/>
      <c r="I203" s="50"/>
      <c r="J203" s="50"/>
      <c r="K203" s="50"/>
      <c r="L203" s="59"/>
      <c r="N203" s="60">
        <v>40</v>
      </c>
      <c r="O203" s="61"/>
      <c r="P203" s="61"/>
      <c r="Q203" s="62"/>
      <c r="S203" s="56"/>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c r="AQ203" s="58"/>
    </row>
    <row r="204" spans="3:43" x14ac:dyDescent="0.25">
      <c r="C204" s="49" t="s">
        <v>135</v>
      </c>
      <c r="D204" s="50"/>
      <c r="E204" s="50"/>
      <c r="F204" s="50"/>
      <c r="G204" s="50"/>
      <c r="H204" s="50"/>
      <c r="I204" s="50"/>
      <c r="J204" s="50"/>
      <c r="K204" s="50"/>
      <c r="L204" s="59"/>
      <c r="N204" s="60">
        <v>45</v>
      </c>
      <c r="O204" s="61"/>
      <c r="P204" s="61"/>
      <c r="Q204" s="62"/>
      <c r="S204" s="56"/>
      <c r="T204" s="57"/>
      <c r="U204" s="57"/>
      <c r="V204" s="57"/>
      <c r="W204" s="57"/>
      <c r="X204" s="57"/>
      <c r="Y204" s="57"/>
      <c r="Z204" s="57"/>
      <c r="AA204" s="57"/>
      <c r="AB204" s="57"/>
      <c r="AC204" s="57"/>
      <c r="AD204" s="57"/>
      <c r="AE204" s="57"/>
      <c r="AF204" s="57"/>
      <c r="AG204" s="57"/>
      <c r="AH204" s="57"/>
      <c r="AI204" s="57"/>
      <c r="AJ204" s="57"/>
      <c r="AK204" s="57"/>
      <c r="AL204" s="57"/>
      <c r="AM204" s="57"/>
      <c r="AN204" s="57"/>
      <c r="AO204" s="57"/>
      <c r="AP204" s="57"/>
      <c r="AQ204" s="58"/>
    </row>
    <row r="205" spans="3:43" x14ac:dyDescent="0.25">
      <c r="C205" s="49" t="s">
        <v>136</v>
      </c>
      <c r="D205" s="50"/>
      <c r="E205" s="50"/>
      <c r="F205" s="50"/>
      <c r="G205" s="50"/>
      <c r="H205" s="50"/>
      <c r="I205" s="50"/>
      <c r="J205" s="50"/>
      <c r="K205" s="50"/>
      <c r="L205" s="59"/>
      <c r="N205" s="60">
        <v>38.5</v>
      </c>
      <c r="O205" s="61"/>
      <c r="P205" s="61"/>
      <c r="Q205" s="62"/>
      <c r="S205" s="56"/>
      <c r="T205" s="57"/>
      <c r="U205" s="57"/>
      <c r="V205" s="57"/>
      <c r="W205" s="57"/>
      <c r="X205" s="57"/>
      <c r="Y205" s="57"/>
      <c r="Z205" s="57"/>
      <c r="AA205" s="57"/>
      <c r="AB205" s="57"/>
      <c r="AC205" s="57"/>
      <c r="AD205" s="57"/>
      <c r="AE205" s="57"/>
      <c r="AF205" s="57"/>
      <c r="AG205" s="57"/>
      <c r="AH205" s="57"/>
      <c r="AI205" s="57"/>
      <c r="AJ205" s="57"/>
      <c r="AK205" s="57"/>
      <c r="AL205" s="57"/>
      <c r="AM205" s="57"/>
      <c r="AN205" s="57"/>
      <c r="AO205" s="57"/>
      <c r="AP205" s="57"/>
      <c r="AQ205" s="58"/>
    </row>
    <row r="206" spans="3:43" x14ac:dyDescent="0.25">
      <c r="C206" s="49" t="s">
        <v>137</v>
      </c>
      <c r="D206" s="50"/>
      <c r="E206" s="50"/>
      <c r="F206" s="50"/>
      <c r="G206" s="50"/>
      <c r="H206" s="50"/>
      <c r="I206" s="50"/>
      <c r="J206" s="50"/>
      <c r="K206" s="50"/>
      <c r="L206" s="59"/>
      <c r="N206" s="60"/>
      <c r="O206" s="61"/>
      <c r="P206" s="61"/>
      <c r="Q206" s="62"/>
      <c r="S206" s="56"/>
      <c r="T206" s="57"/>
      <c r="U206" s="57"/>
      <c r="V206" s="57"/>
      <c r="W206" s="57"/>
      <c r="X206" s="57"/>
      <c r="Y206" s="57"/>
      <c r="Z206" s="57"/>
      <c r="AA206" s="57"/>
      <c r="AB206" s="57"/>
      <c r="AC206" s="57"/>
      <c r="AD206" s="57"/>
      <c r="AE206" s="57"/>
      <c r="AF206" s="57"/>
      <c r="AG206" s="57"/>
      <c r="AH206" s="57"/>
      <c r="AI206" s="57"/>
      <c r="AJ206" s="57"/>
      <c r="AK206" s="57"/>
      <c r="AL206" s="57"/>
      <c r="AM206" s="57"/>
      <c r="AN206" s="57"/>
      <c r="AO206" s="57"/>
      <c r="AP206" s="57"/>
      <c r="AQ206" s="58"/>
    </row>
    <row r="207" spans="3:43" x14ac:dyDescent="0.25">
      <c r="C207" s="49" t="s">
        <v>138</v>
      </c>
      <c r="D207" s="50"/>
      <c r="E207" s="50"/>
      <c r="F207" s="50"/>
      <c r="G207" s="50"/>
      <c r="H207" s="50"/>
      <c r="I207" s="50"/>
      <c r="J207" s="50"/>
      <c r="K207" s="50"/>
      <c r="L207" s="59"/>
      <c r="N207" s="60"/>
      <c r="O207" s="61"/>
      <c r="P207" s="61"/>
      <c r="Q207" s="62"/>
      <c r="S207" s="56"/>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8"/>
    </row>
    <row r="208" spans="3:43" x14ac:dyDescent="0.25">
      <c r="C208" s="49" t="s">
        <v>139</v>
      </c>
      <c r="D208" s="50"/>
      <c r="E208" s="50"/>
      <c r="F208" s="50"/>
      <c r="G208" s="50"/>
      <c r="H208" s="50"/>
      <c r="I208" s="50"/>
      <c r="J208" s="50"/>
      <c r="K208" s="50"/>
      <c r="L208" s="59"/>
      <c r="N208" s="60"/>
      <c r="O208" s="61"/>
      <c r="P208" s="61"/>
      <c r="Q208" s="62"/>
      <c r="S208" s="56"/>
      <c r="T208" s="57"/>
      <c r="U208" s="57"/>
      <c r="V208" s="57"/>
      <c r="W208" s="57"/>
      <c r="X208" s="57"/>
      <c r="Y208" s="57"/>
      <c r="Z208" s="57"/>
      <c r="AA208" s="57"/>
      <c r="AB208" s="57"/>
      <c r="AC208" s="57"/>
      <c r="AD208" s="57"/>
      <c r="AE208" s="57"/>
      <c r="AF208" s="57"/>
      <c r="AG208" s="57"/>
      <c r="AH208" s="57"/>
      <c r="AI208" s="57"/>
      <c r="AJ208" s="57"/>
      <c r="AK208" s="57"/>
      <c r="AL208" s="57"/>
      <c r="AM208" s="57"/>
      <c r="AN208" s="57"/>
      <c r="AO208" s="57"/>
      <c r="AP208" s="57"/>
      <c r="AQ208" s="58"/>
    </row>
    <row r="209" spans="3:43" x14ac:dyDescent="0.25">
      <c r="C209" s="49" t="s">
        <v>140</v>
      </c>
      <c r="D209" s="50"/>
      <c r="E209" s="50"/>
      <c r="F209" s="50"/>
      <c r="G209" s="50"/>
      <c r="H209" s="50"/>
      <c r="I209" s="50"/>
      <c r="J209" s="50"/>
      <c r="K209" s="50"/>
      <c r="L209" s="59"/>
      <c r="N209" s="60"/>
      <c r="O209" s="61"/>
      <c r="P209" s="61"/>
      <c r="Q209" s="62"/>
      <c r="S209" s="56"/>
      <c r="T209" s="57"/>
      <c r="U209" s="57"/>
      <c r="V209" s="57"/>
      <c r="W209" s="57"/>
      <c r="X209" s="57"/>
      <c r="Y209" s="57"/>
      <c r="Z209" s="57"/>
      <c r="AA209" s="57"/>
      <c r="AB209" s="57"/>
      <c r="AC209" s="57"/>
      <c r="AD209" s="57"/>
      <c r="AE209" s="57"/>
      <c r="AF209" s="57"/>
      <c r="AG209" s="57"/>
      <c r="AH209" s="57"/>
      <c r="AI209" s="57"/>
      <c r="AJ209" s="57"/>
      <c r="AK209" s="57"/>
      <c r="AL209" s="57"/>
      <c r="AM209" s="57"/>
      <c r="AN209" s="57"/>
      <c r="AO209" s="57"/>
      <c r="AP209" s="57"/>
      <c r="AQ209" s="58"/>
    </row>
    <row r="210" spans="3:43" x14ac:dyDescent="0.25">
      <c r="C210" s="49" t="s">
        <v>141</v>
      </c>
      <c r="D210" s="50"/>
      <c r="E210" s="50"/>
      <c r="F210" s="50"/>
      <c r="G210" s="50"/>
      <c r="H210" s="50"/>
      <c r="I210" s="50"/>
      <c r="J210" s="50"/>
      <c r="K210" s="50"/>
      <c r="L210" s="59"/>
      <c r="N210" s="60"/>
      <c r="O210" s="61"/>
      <c r="P210" s="61"/>
      <c r="Q210" s="62"/>
      <c r="S210" s="56"/>
      <c r="T210" s="57"/>
      <c r="U210" s="57"/>
      <c r="V210" s="57"/>
      <c r="W210" s="57"/>
      <c r="X210" s="57"/>
      <c r="Y210" s="57"/>
      <c r="Z210" s="57"/>
      <c r="AA210" s="57"/>
      <c r="AB210" s="57"/>
      <c r="AC210" s="57"/>
      <c r="AD210" s="57"/>
      <c r="AE210" s="57"/>
      <c r="AF210" s="57"/>
      <c r="AG210" s="57"/>
      <c r="AH210" s="57"/>
      <c r="AI210" s="57"/>
      <c r="AJ210" s="57"/>
      <c r="AK210" s="57"/>
      <c r="AL210" s="57"/>
      <c r="AM210" s="57"/>
      <c r="AN210" s="57"/>
      <c r="AO210" s="57"/>
      <c r="AP210" s="57"/>
      <c r="AQ210" s="58"/>
    </row>
    <row r="211" spans="3:43" x14ac:dyDescent="0.25">
      <c r="C211" s="49" t="s">
        <v>142</v>
      </c>
      <c r="D211" s="50"/>
      <c r="E211" s="50"/>
      <c r="F211" s="50"/>
      <c r="G211" s="50"/>
      <c r="H211" s="50"/>
      <c r="I211" s="50"/>
      <c r="J211" s="50"/>
      <c r="K211" s="50"/>
      <c r="L211" s="59"/>
      <c r="N211" s="60"/>
      <c r="O211" s="61"/>
      <c r="P211" s="61"/>
      <c r="Q211" s="62"/>
      <c r="S211" s="56"/>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c r="AP211" s="57"/>
      <c r="AQ211" s="58"/>
    </row>
    <row r="212" spans="3:43" x14ac:dyDescent="0.25">
      <c r="C212" s="49" t="s">
        <v>143</v>
      </c>
      <c r="D212" s="50"/>
      <c r="E212" s="50"/>
      <c r="F212" s="50"/>
      <c r="G212" s="50"/>
      <c r="H212" s="50"/>
      <c r="I212" s="50"/>
      <c r="J212" s="50"/>
      <c r="K212" s="50"/>
      <c r="L212" s="59"/>
      <c r="N212" s="60"/>
      <c r="O212" s="61"/>
      <c r="P212" s="61"/>
      <c r="Q212" s="62"/>
      <c r="S212" s="56"/>
      <c r="T212" s="57"/>
      <c r="U212" s="57"/>
      <c r="V212" s="57"/>
      <c r="W212" s="57"/>
      <c r="X212" s="57"/>
      <c r="Y212" s="57"/>
      <c r="Z212" s="57"/>
      <c r="AA212" s="57"/>
      <c r="AB212" s="57"/>
      <c r="AC212" s="57"/>
      <c r="AD212" s="57"/>
      <c r="AE212" s="57"/>
      <c r="AF212" s="57"/>
      <c r="AG212" s="57"/>
      <c r="AH212" s="57"/>
      <c r="AI212" s="57"/>
      <c r="AJ212" s="57"/>
      <c r="AK212" s="57"/>
      <c r="AL212" s="57"/>
      <c r="AM212" s="57"/>
      <c r="AN212" s="57"/>
      <c r="AO212" s="57"/>
      <c r="AP212" s="57"/>
      <c r="AQ212" s="58"/>
    </row>
    <row r="213" spans="3:43" x14ac:dyDescent="0.25">
      <c r="C213" s="49" t="s">
        <v>144</v>
      </c>
      <c r="D213" s="50"/>
      <c r="E213" s="50"/>
      <c r="F213" s="50"/>
      <c r="G213" s="50"/>
      <c r="H213" s="50"/>
      <c r="I213" s="50"/>
      <c r="J213" s="50"/>
      <c r="K213" s="50"/>
      <c r="L213" s="59"/>
      <c r="N213" s="60"/>
      <c r="O213" s="61"/>
      <c r="P213" s="61"/>
      <c r="Q213" s="62"/>
      <c r="S213" s="56"/>
      <c r="T213" s="57"/>
      <c r="U213" s="57"/>
      <c r="V213" s="57"/>
      <c r="W213" s="57"/>
      <c r="X213" s="57"/>
      <c r="Y213" s="57"/>
      <c r="Z213" s="57"/>
      <c r="AA213" s="57"/>
      <c r="AB213" s="57"/>
      <c r="AC213" s="57"/>
      <c r="AD213" s="57"/>
      <c r="AE213" s="57"/>
      <c r="AF213" s="57"/>
      <c r="AG213" s="57"/>
      <c r="AH213" s="57"/>
      <c r="AI213" s="57"/>
      <c r="AJ213" s="57"/>
      <c r="AK213" s="57"/>
      <c r="AL213" s="57"/>
      <c r="AM213" s="57"/>
      <c r="AN213" s="57"/>
      <c r="AO213" s="57"/>
      <c r="AP213" s="57"/>
      <c r="AQ213" s="58"/>
    </row>
    <row r="214" spans="3:43" x14ac:dyDescent="0.25">
      <c r="C214" s="49" t="s">
        <v>145</v>
      </c>
      <c r="D214" s="50"/>
      <c r="E214" s="50"/>
      <c r="F214" s="50"/>
      <c r="G214" s="50"/>
      <c r="H214" s="50"/>
      <c r="I214" s="50"/>
      <c r="J214" s="50"/>
      <c r="K214" s="50"/>
      <c r="L214" s="59"/>
      <c r="N214" s="60"/>
      <c r="O214" s="61"/>
      <c r="P214" s="61"/>
      <c r="Q214" s="62"/>
      <c r="S214" s="56"/>
      <c r="T214" s="57"/>
      <c r="U214" s="57"/>
      <c r="V214" s="57"/>
      <c r="W214" s="57"/>
      <c r="X214" s="57"/>
      <c r="Y214" s="57"/>
      <c r="Z214" s="57"/>
      <c r="AA214" s="57"/>
      <c r="AB214" s="57"/>
      <c r="AC214" s="57"/>
      <c r="AD214" s="57"/>
      <c r="AE214" s="57"/>
      <c r="AF214" s="57"/>
      <c r="AG214" s="57"/>
      <c r="AH214" s="57"/>
      <c r="AI214" s="57"/>
      <c r="AJ214" s="57"/>
      <c r="AK214" s="57"/>
      <c r="AL214" s="57"/>
      <c r="AM214" s="57"/>
      <c r="AN214" s="57"/>
      <c r="AO214" s="57"/>
      <c r="AP214" s="57"/>
      <c r="AQ214" s="58"/>
    </row>
    <row r="215" spans="3:43" ht="5.0999999999999996" customHeight="1" x14ac:dyDescent="0.25">
      <c r="N215" s="11"/>
      <c r="O215" s="11"/>
      <c r="P215" s="11"/>
      <c r="Q215" s="11"/>
    </row>
    <row r="216" spans="3:43" ht="24.95" customHeight="1" x14ac:dyDescent="0.25">
      <c r="C216" s="80" t="s">
        <v>190</v>
      </c>
      <c r="D216" s="81"/>
      <c r="E216" s="81"/>
      <c r="F216" s="81"/>
      <c r="G216" s="81"/>
      <c r="H216" s="81"/>
      <c r="I216" s="81"/>
      <c r="J216" s="81"/>
      <c r="K216" s="81"/>
      <c r="L216" s="82"/>
      <c r="M216" s="17"/>
      <c r="N216" s="83" t="s">
        <v>82</v>
      </c>
      <c r="O216" s="84"/>
      <c r="P216" s="84"/>
      <c r="Q216" s="85"/>
      <c r="R216" s="17"/>
      <c r="S216" s="158" t="s">
        <v>68</v>
      </c>
      <c r="T216" s="159"/>
      <c r="U216" s="159"/>
      <c r="V216" s="159"/>
      <c r="W216" s="159"/>
      <c r="X216" s="159"/>
      <c r="Y216" s="159"/>
      <c r="Z216" s="159"/>
      <c r="AA216" s="159"/>
      <c r="AB216" s="159"/>
      <c r="AC216" s="159"/>
      <c r="AD216" s="159"/>
      <c r="AE216" s="159"/>
      <c r="AF216" s="159"/>
      <c r="AG216" s="159"/>
      <c r="AH216" s="159"/>
      <c r="AI216" s="159"/>
      <c r="AJ216" s="159"/>
      <c r="AK216" s="159"/>
      <c r="AL216" s="159"/>
      <c r="AM216" s="159"/>
      <c r="AN216" s="159"/>
      <c r="AO216" s="159"/>
      <c r="AP216" s="159"/>
      <c r="AQ216" s="160"/>
    </row>
    <row r="217" spans="3:43" ht="5.0999999999999996" customHeight="1" x14ac:dyDescent="0.25">
      <c r="N217" s="11"/>
      <c r="O217" s="11"/>
      <c r="P217" s="11"/>
      <c r="Q217" s="11"/>
    </row>
    <row r="218" spans="3:43" x14ac:dyDescent="0.25">
      <c r="C218" s="49" t="s">
        <v>98</v>
      </c>
      <c r="D218" s="50"/>
      <c r="E218" s="50"/>
      <c r="F218" s="50"/>
      <c r="G218" s="50"/>
      <c r="H218" s="50"/>
      <c r="I218" s="50"/>
      <c r="J218" s="50"/>
      <c r="K218" s="50"/>
      <c r="L218" s="59"/>
      <c r="N218" s="60"/>
      <c r="O218" s="61"/>
      <c r="P218" s="61"/>
      <c r="Q218" s="62"/>
      <c r="S218" s="56"/>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8"/>
    </row>
    <row r="219" spans="3:43" x14ac:dyDescent="0.25">
      <c r="C219" s="49" t="s">
        <v>135</v>
      </c>
      <c r="D219" s="50"/>
      <c r="E219" s="50"/>
      <c r="F219" s="50"/>
      <c r="G219" s="50"/>
      <c r="H219" s="50"/>
      <c r="I219" s="50"/>
      <c r="J219" s="50"/>
      <c r="K219" s="50"/>
      <c r="L219" s="59"/>
      <c r="N219" s="60"/>
      <c r="O219" s="61"/>
      <c r="P219" s="61"/>
      <c r="Q219" s="62"/>
      <c r="S219" s="56"/>
      <c r="T219" s="57"/>
      <c r="U219" s="57"/>
      <c r="V219" s="57"/>
      <c r="W219" s="57"/>
      <c r="X219" s="57"/>
      <c r="Y219" s="57"/>
      <c r="Z219" s="57"/>
      <c r="AA219" s="57"/>
      <c r="AB219" s="57"/>
      <c r="AC219" s="57"/>
      <c r="AD219" s="57"/>
      <c r="AE219" s="57"/>
      <c r="AF219" s="57"/>
      <c r="AG219" s="57"/>
      <c r="AH219" s="57"/>
      <c r="AI219" s="57"/>
      <c r="AJ219" s="57"/>
      <c r="AK219" s="57"/>
      <c r="AL219" s="57"/>
      <c r="AM219" s="57"/>
      <c r="AN219" s="57"/>
      <c r="AO219" s="57"/>
      <c r="AP219" s="57"/>
      <c r="AQ219" s="58"/>
    </row>
    <row r="220" spans="3:43" x14ac:dyDescent="0.25">
      <c r="C220" s="49" t="s">
        <v>136</v>
      </c>
      <c r="D220" s="50"/>
      <c r="E220" s="50"/>
      <c r="F220" s="50"/>
      <c r="G220" s="50"/>
      <c r="H220" s="50"/>
      <c r="I220" s="50"/>
      <c r="J220" s="50"/>
      <c r="K220" s="50"/>
      <c r="L220" s="59"/>
      <c r="N220" s="60"/>
      <c r="O220" s="61"/>
      <c r="P220" s="61"/>
      <c r="Q220" s="62"/>
      <c r="S220" s="56"/>
      <c r="T220" s="57"/>
      <c r="U220" s="57"/>
      <c r="V220" s="57"/>
      <c r="W220" s="57"/>
      <c r="X220" s="57"/>
      <c r="Y220" s="57"/>
      <c r="Z220" s="57"/>
      <c r="AA220" s="57"/>
      <c r="AB220" s="57"/>
      <c r="AC220" s="57"/>
      <c r="AD220" s="57"/>
      <c r="AE220" s="57"/>
      <c r="AF220" s="57"/>
      <c r="AG220" s="57"/>
      <c r="AH220" s="57"/>
      <c r="AI220" s="57"/>
      <c r="AJ220" s="57"/>
      <c r="AK220" s="57"/>
      <c r="AL220" s="57"/>
      <c r="AM220" s="57"/>
      <c r="AN220" s="57"/>
      <c r="AO220" s="57"/>
      <c r="AP220" s="57"/>
      <c r="AQ220" s="58"/>
    </row>
    <row r="221" spans="3:43" x14ac:dyDescent="0.25">
      <c r="C221" s="49" t="s">
        <v>137</v>
      </c>
      <c r="D221" s="50"/>
      <c r="E221" s="50"/>
      <c r="F221" s="50"/>
      <c r="G221" s="50"/>
      <c r="H221" s="50"/>
      <c r="I221" s="50"/>
      <c r="J221" s="50"/>
      <c r="K221" s="50"/>
      <c r="L221" s="59"/>
      <c r="N221" s="60"/>
      <c r="O221" s="61"/>
      <c r="P221" s="61"/>
      <c r="Q221" s="62"/>
      <c r="S221" s="56"/>
      <c r="T221" s="57"/>
      <c r="U221" s="57"/>
      <c r="V221" s="57"/>
      <c r="W221" s="57"/>
      <c r="X221" s="57"/>
      <c r="Y221" s="57"/>
      <c r="Z221" s="57"/>
      <c r="AA221" s="57"/>
      <c r="AB221" s="57"/>
      <c r="AC221" s="57"/>
      <c r="AD221" s="57"/>
      <c r="AE221" s="57"/>
      <c r="AF221" s="57"/>
      <c r="AG221" s="57"/>
      <c r="AH221" s="57"/>
      <c r="AI221" s="57"/>
      <c r="AJ221" s="57"/>
      <c r="AK221" s="57"/>
      <c r="AL221" s="57"/>
      <c r="AM221" s="57"/>
      <c r="AN221" s="57"/>
      <c r="AO221" s="57"/>
      <c r="AP221" s="57"/>
      <c r="AQ221" s="58"/>
    </row>
    <row r="222" spans="3:43" x14ac:dyDescent="0.25">
      <c r="C222" s="49" t="s">
        <v>138</v>
      </c>
      <c r="D222" s="50"/>
      <c r="E222" s="50"/>
      <c r="F222" s="50"/>
      <c r="G222" s="50"/>
      <c r="H222" s="50"/>
      <c r="I222" s="50"/>
      <c r="J222" s="50"/>
      <c r="K222" s="50"/>
      <c r="L222" s="59"/>
      <c r="N222" s="60"/>
      <c r="O222" s="61"/>
      <c r="P222" s="61"/>
      <c r="Q222" s="62"/>
      <c r="S222" s="56"/>
      <c r="T222" s="57"/>
      <c r="U222" s="57"/>
      <c r="V222" s="57"/>
      <c r="W222" s="57"/>
      <c r="X222" s="57"/>
      <c r="Y222" s="57"/>
      <c r="Z222" s="57"/>
      <c r="AA222" s="57"/>
      <c r="AB222" s="57"/>
      <c r="AC222" s="57"/>
      <c r="AD222" s="57"/>
      <c r="AE222" s="57"/>
      <c r="AF222" s="57"/>
      <c r="AG222" s="57"/>
      <c r="AH222" s="57"/>
      <c r="AI222" s="57"/>
      <c r="AJ222" s="57"/>
      <c r="AK222" s="57"/>
      <c r="AL222" s="57"/>
      <c r="AM222" s="57"/>
      <c r="AN222" s="57"/>
      <c r="AO222" s="57"/>
      <c r="AP222" s="57"/>
      <c r="AQ222" s="58"/>
    </row>
    <row r="223" spans="3:43" x14ac:dyDescent="0.25">
      <c r="C223" s="49" t="s">
        <v>139</v>
      </c>
      <c r="D223" s="50"/>
      <c r="E223" s="50"/>
      <c r="F223" s="50"/>
      <c r="G223" s="50"/>
      <c r="H223" s="50"/>
      <c r="I223" s="50"/>
      <c r="J223" s="50"/>
      <c r="K223" s="50"/>
      <c r="L223" s="59"/>
      <c r="N223" s="60"/>
      <c r="O223" s="61"/>
      <c r="P223" s="61"/>
      <c r="Q223" s="62"/>
      <c r="S223" s="56"/>
      <c r="T223" s="57"/>
      <c r="U223" s="57"/>
      <c r="V223" s="57"/>
      <c r="W223" s="57"/>
      <c r="X223" s="57"/>
      <c r="Y223" s="57"/>
      <c r="Z223" s="57"/>
      <c r="AA223" s="57"/>
      <c r="AB223" s="57"/>
      <c r="AC223" s="57"/>
      <c r="AD223" s="57"/>
      <c r="AE223" s="57"/>
      <c r="AF223" s="57"/>
      <c r="AG223" s="57"/>
      <c r="AH223" s="57"/>
      <c r="AI223" s="57"/>
      <c r="AJ223" s="57"/>
      <c r="AK223" s="57"/>
      <c r="AL223" s="57"/>
      <c r="AM223" s="57"/>
      <c r="AN223" s="57"/>
      <c r="AO223" s="57"/>
      <c r="AP223" s="57"/>
      <c r="AQ223" s="58"/>
    </row>
    <row r="224" spans="3:43" x14ac:dyDescent="0.25">
      <c r="C224" s="49" t="s">
        <v>140</v>
      </c>
      <c r="D224" s="50"/>
      <c r="E224" s="50"/>
      <c r="F224" s="50"/>
      <c r="G224" s="50"/>
      <c r="H224" s="50"/>
      <c r="I224" s="50"/>
      <c r="J224" s="50"/>
      <c r="K224" s="50"/>
      <c r="L224" s="59"/>
      <c r="N224" s="60"/>
      <c r="O224" s="61"/>
      <c r="P224" s="61"/>
      <c r="Q224" s="62"/>
      <c r="S224" s="56"/>
      <c r="T224" s="57"/>
      <c r="U224" s="57"/>
      <c r="V224" s="57"/>
      <c r="W224" s="57"/>
      <c r="X224" s="57"/>
      <c r="Y224" s="57"/>
      <c r="Z224" s="57"/>
      <c r="AA224" s="57"/>
      <c r="AB224" s="57"/>
      <c r="AC224" s="57"/>
      <c r="AD224" s="57"/>
      <c r="AE224" s="57"/>
      <c r="AF224" s="57"/>
      <c r="AG224" s="57"/>
      <c r="AH224" s="57"/>
      <c r="AI224" s="57"/>
      <c r="AJ224" s="57"/>
      <c r="AK224" s="57"/>
      <c r="AL224" s="57"/>
      <c r="AM224" s="57"/>
      <c r="AN224" s="57"/>
      <c r="AO224" s="57"/>
      <c r="AP224" s="57"/>
      <c r="AQ224" s="58"/>
    </row>
    <row r="225" spans="3:43" x14ac:dyDescent="0.25">
      <c r="C225" s="49" t="s">
        <v>141</v>
      </c>
      <c r="D225" s="50"/>
      <c r="E225" s="50"/>
      <c r="F225" s="50"/>
      <c r="G225" s="50"/>
      <c r="H225" s="50"/>
      <c r="I225" s="50"/>
      <c r="J225" s="50"/>
      <c r="K225" s="50"/>
      <c r="L225" s="59"/>
      <c r="N225" s="60"/>
      <c r="O225" s="61"/>
      <c r="P225" s="61"/>
      <c r="Q225" s="62"/>
      <c r="S225" s="56"/>
      <c r="T225" s="57"/>
      <c r="U225" s="57"/>
      <c r="V225" s="57"/>
      <c r="W225" s="57"/>
      <c r="X225" s="57"/>
      <c r="Y225" s="57"/>
      <c r="Z225" s="57"/>
      <c r="AA225" s="57"/>
      <c r="AB225" s="57"/>
      <c r="AC225" s="57"/>
      <c r="AD225" s="57"/>
      <c r="AE225" s="57"/>
      <c r="AF225" s="57"/>
      <c r="AG225" s="57"/>
      <c r="AH225" s="57"/>
      <c r="AI225" s="57"/>
      <c r="AJ225" s="57"/>
      <c r="AK225" s="57"/>
      <c r="AL225" s="57"/>
      <c r="AM225" s="57"/>
      <c r="AN225" s="57"/>
      <c r="AO225" s="57"/>
      <c r="AP225" s="57"/>
      <c r="AQ225" s="58"/>
    </row>
    <row r="226" spans="3:43" x14ac:dyDescent="0.25">
      <c r="C226" s="49" t="s">
        <v>142</v>
      </c>
      <c r="D226" s="50"/>
      <c r="E226" s="50"/>
      <c r="F226" s="50"/>
      <c r="G226" s="50"/>
      <c r="H226" s="50"/>
      <c r="I226" s="50"/>
      <c r="J226" s="50"/>
      <c r="K226" s="50"/>
      <c r="L226" s="59"/>
      <c r="N226" s="60"/>
      <c r="O226" s="61"/>
      <c r="P226" s="61"/>
      <c r="Q226" s="62"/>
      <c r="S226" s="56"/>
      <c r="T226" s="57"/>
      <c r="U226" s="57"/>
      <c r="V226" s="57"/>
      <c r="W226" s="57"/>
      <c r="X226" s="57"/>
      <c r="Y226" s="57"/>
      <c r="Z226" s="57"/>
      <c r="AA226" s="57"/>
      <c r="AB226" s="57"/>
      <c r="AC226" s="57"/>
      <c r="AD226" s="57"/>
      <c r="AE226" s="57"/>
      <c r="AF226" s="57"/>
      <c r="AG226" s="57"/>
      <c r="AH226" s="57"/>
      <c r="AI226" s="57"/>
      <c r="AJ226" s="57"/>
      <c r="AK226" s="57"/>
      <c r="AL226" s="57"/>
      <c r="AM226" s="57"/>
      <c r="AN226" s="57"/>
      <c r="AO226" s="57"/>
      <c r="AP226" s="57"/>
      <c r="AQ226" s="58"/>
    </row>
    <row r="227" spans="3:43" x14ac:dyDescent="0.25">
      <c r="C227" s="49" t="s">
        <v>143</v>
      </c>
      <c r="D227" s="50"/>
      <c r="E227" s="50"/>
      <c r="F227" s="50"/>
      <c r="G227" s="50"/>
      <c r="H227" s="50"/>
      <c r="I227" s="50"/>
      <c r="J227" s="50"/>
      <c r="K227" s="50"/>
      <c r="L227" s="59"/>
      <c r="N227" s="60"/>
      <c r="O227" s="61"/>
      <c r="P227" s="61"/>
      <c r="Q227" s="62"/>
      <c r="S227" s="56"/>
      <c r="T227" s="57"/>
      <c r="U227" s="57"/>
      <c r="V227" s="57"/>
      <c r="W227" s="57"/>
      <c r="X227" s="57"/>
      <c r="Y227" s="57"/>
      <c r="Z227" s="57"/>
      <c r="AA227" s="57"/>
      <c r="AB227" s="57"/>
      <c r="AC227" s="57"/>
      <c r="AD227" s="57"/>
      <c r="AE227" s="57"/>
      <c r="AF227" s="57"/>
      <c r="AG227" s="57"/>
      <c r="AH227" s="57"/>
      <c r="AI227" s="57"/>
      <c r="AJ227" s="57"/>
      <c r="AK227" s="57"/>
      <c r="AL227" s="57"/>
      <c r="AM227" s="57"/>
      <c r="AN227" s="57"/>
      <c r="AO227" s="57"/>
      <c r="AP227" s="57"/>
      <c r="AQ227" s="58"/>
    </row>
    <row r="228" spans="3:43" x14ac:dyDescent="0.25">
      <c r="C228" s="49" t="s">
        <v>144</v>
      </c>
      <c r="D228" s="50"/>
      <c r="E228" s="50"/>
      <c r="F228" s="50"/>
      <c r="G228" s="50"/>
      <c r="H228" s="50"/>
      <c r="I228" s="50"/>
      <c r="J228" s="50"/>
      <c r="K228" s="50"/>
      <c r="L228" s="59"/>
      <c r="N228" s="60"/>
      <c r="O228" s="61"/>
      <c r="P228" s="61"/>
      <c r="Q228" s="62"/>
      <c r="S228" s="56"/>
      <c r="T228" s="57"/>
      <c r="U228" s="57"/>
      <c r="V228" s="57"/>
      <c r="W228" s="57"/>
      <c r="X228" s="57"/>
      <c r="Y228" s="57"/>
      <c r="Z228" s="57"/>
      <c r="AA228" s="57"/>
      <c r="AB228" s="57"/>
      <c r="AC228" s="57"/>
      <c r="AD228" s="57"/>
      <c r="AE228" s="57"/>
      <c r="AF228" s="57"/>
      <c r="AG228" s="57"/>
      <c r="AH228" s="57"/>
      <c r="AI228" s="57"/>
      <c r="AJ228" s="57"/>
      <c r="AK228" s="57"/>
      <c r="AL228" s="57"/>
      <c r="AM228" s="57"/>
      <c r="AN228" s="57"/>
      <c r="AO228" s="57"/>
      <c r="AP228" s="57"/>
      <c r="AQ228" s="58"/>
    </row>
    <row r="229" spans="3:43" x14ac:dyDescent="0.25">
      <c r="C229" s="49" t="s">
        <v>145</v>
      </c>
      <c r="D229" s="50"/>
      <c r="E229" s="50"/>
      <c r="F229" s="50"/>
      <c r="G229" s="50"/>
      <c r="H229" s="50"/>
      <c r="I229" s="50"/>
      <c r="J229" s="50"/>
      <c r="K229" s="50"/>
      <c r="L229" s="59"/>
      <c r="N229" s="60"/>
      <c r="O229" s="61"/>
      <c r="P229" s="61"/>
      <c r="Q229" s="62"/>
      <c r="S229" s="56"/>
      <c r="T229" s="57"/>
      <c r="U229" s="57"/>
      <c r="V229" s="57"/>
      <c r="W229" s="57"/>
      <c r="X229" s="57"/>
      <c r="Y229" s="57"/>
      <c r="Z229" s="57"/>
      <c r="AA229" s="57"/>
      <c r="AB229" s="57"/>
      <c r="AC229" s="57"/>
      <c r="AD229" s="57"/>
      <c r="AE229" s="57"/>
      <c r="AF229" s="57"/>
      <c r="AG229" s="57"/>
      <c r="AH229" s="57"/>
      <c r="AI229" s="57"/>
      <c r="AJ229" s="57"/>
      <c r="AK229" s="57"/>
      <c r="AL229" s="57"/>
      <c r="AM229" s="57"/>
      <c r="AN229" s="57"/>
      <c r="AO229" s="57"/>
      <c r="AP229" s="57"/>
      <c r="AQ229" s="58"/>
    </row>
    <row r="230" spans="3:43" ht="5.0999999999999996" customHeight="1" x14ac:dyDescent="0.25">
      <c r="N230" s="11"/>
      <c r="O230" s="11"/>
      <c r="P230" s="11"/>
      <c r="Q230" s="11"/>
    </row>
    <row r="231" spans="3:43" ht="24.95" customHeight="1" x14ac:dyDescent="0.25">
      <c r="C231" s="80" t="s">
        <v>191</v>
      </c>
      <c r="D231" s="81"/>
      <c r="E231" s="81"/>
      <c r="F231" s="81"/>
      <c r="G231" s="81"/>
      <c r="H231" s="81"/>
      <c r="I231" s="81"/>
      <c r="J231" s="81"/>
      <c r="K231" s="81"/>
      <c r="L231" s="82"/>
      <c r="M231" s="17"/>
      <c r="N231" s="83" t="s">
        <v>82</v>
      </c>
      <c r="O231" s="84"/>
      <c r="P231" s="84"/>
      <c r="Q231" s="85"/>
      <c r="R231" s="17"/>
      <c r="S231" s="158" t="s">
        <v>68</v>
      </c>
      <c r="T231" s="159"/>
      <c r="U231" s="159"/>
      <c r="V231" s="159"/>
      <c r="W231" s="159"/>
      <c r="X231" s="159"/>
      <c r="Y231" s="159"/>
      <c r="Z231" s="159"/>
      <c r="AA231" s="159"/>
      <c r="AB231" s="159"/>
      <c r="AC231" s="159"/>
      <c r="AD231" s="159"/>
      <c r="AE231" s="159"/>
      <c r="AF231" s="159"/>
      <c r="AG231" s="159"/>
      <c r="AH231" s="159"/>
      <c r="AI231" s="159"/>
      <c r="AJ231" s="159"/>
      <c r="AK231" s="159"/>
      <c r="AL231" s="159"/>
      <c r="AM231" s="159"/>
      <c r="AN231" s="159"/>
      <c r="AO231" s="159"/>
      <c r="AP231" s="159"/>
      <c r="AQ231" s="160"/>
    </row>
    <row r="232" spans="3:43" ht="5.0999999999999996" customHeight="1" x14ac:dyDescent="0.25">
      <c r="N232" s="11"/>
      <c r="O232" s="11"/>
      <c r="P232" s="11"/>
      <c r="Q232" s="11"/>
    </row>
    <row r="233" spans="3:43" x14ac:dyDescent="0.25">
      <c r="C233" s="49" t="s">
        <v>98</v>
      </c>
      <c r="D233" s="50"/>
      <c r="E233" s="50"/>
      <c r="F233" s="50"/>
      <c r="G233" s="50"/>
      <c r="H233" s="50"/>
      <c r="I233" s="50"/>
      <c r="J233" s="50"/>
      <c r="K233" s="50"/>
      <c r="L233" s="59"/>
      <c r="N233" s="60"/>
      <c r="O233" s="61"/>
      <c r="P233" s="61"/>
      <c r="Q233" s="62"/>
      <c r="S233" s="56"/>
      <c r="T233" s="57"/>
      <c r="U233" s="57"/>
      <c r="V233" s="57"/>
      <c r="W233" s="57"/>
      <c r="X233" s="57"/>
      <c r="Y233" s="57"/>
      <c r="Z233" s="57"/>
      <c r="AA233" s="57"/>
      <c r="AB233" s="57"/>
      <c r="AC233" s="57"/>
      <c r="AD233" s="57"/>
      <c r="AE233" s="57"/>
      <c r="AF233" s="57"/>
      <c r="AG233" s="57"/>
      <c r="AH233" s="57"/>
      <c r="AI233" s="57"/>
      <c r="AJ233" s="57"/>
      <c r="AK233" s="57"/>
      <c r="AL233" s="57"/>
      <c r="AM233" s="57"/>
      <c r="AN233" s="57"/>
      <c r="AO233" s="57"/>
      <c r="AP233" s="57"/>
      <c r="AQ233" s="58"/>
    </row>
    <row r="234" spans="3:43" x14ac:dyDescent="0.25">
      <c r="C234" s="49" t="s">
        <v>135</v>
      </c>
      <c r="D234" s="50"/>
      <c r="E234" s="50"/>
      <c r="F234" s="50"/>
      <c r="G234" s="50"/>
      <c r="H234" s="50"/>
      <c r="I234" s="50"/>
      <c r="J234" s="50"/>
      <c r="K234" s="50"/>
      <c r="L234" s="59"/>
      <c r="N234" s="60"/>
      <c r="O234" s="61"/>
      <c r="P234" s="61"/>
      <c r="Q234" s="62"/>
      <c r="S234" s="56"/>
      <c r="T234" s="57"/>
      <c r="U234" s="57"/>
      <c r="V234" s="57"/>
      <c r="W234" s="57"/>
      <c r="X234" s="57"/>
      <c r="Y234" s="57"/>
      <c r="Z234" s="57"/>
      <c r="AA234" s="57"/>
      <c r="AB234" s="57"/>
      <c r="AC234" s="57"/>
      <c r="AD234" s="57"/>
      <c r="AE234" s="57"/>
      <c r="AF234" s="57"/>
      <c r="AG234" s="57"/>
      <c r="AH234" s="57"/>
      <c r="AI234" s="57"/>
      <c r="AJ234" s="57"/>
      <c r="AK234" s="57"/>
      <c r="AL234" s="57"/>
      <c r="AM234" s="57"/>
      <c r="AN234" s="57"/>
      <c r="AO234" s="57"/>
      <c r="AP234" s="57"/>
      <c r="AQ234" s="58"/>
    </row>
    <row r="235" spans="3:43" x14ac:dyDescent="0.25">
      <c r="C235" s="49" t="s">
        <v>136</v>
      </c>
      <c r="D235" s="50"/>
      <c r="E235" s="50"/>
      <c r="F235" s="50"/>
      <c r="G235" s="50"/>
      <c r="H235" s="50"/>
      <c r="I235" s="50"/>
      <c r="J235" s="50"/>
      <c r="K235" s="50"/>
      <c r="L235" s="59"/>
      <c r="N235" s="60"/>
      <c r="O235" s="61"/>
      <c r="P235" s="61"/>
      <c r="Q235" s="62"/>
      <c r="S235" s="56"/>
      <c r="T235" s="57"/>
      <c r="U235" s="57"/>
      <c r="V235" s="57"/>
      <c r="W235" s="57"/>
      <c r="X235" s="57"/>
      <c r="Y235" s="57"/>
      <c r="Z235" s="57"/>
      <c r="AA235" s="57"/>
      <c r="AB235" s="57"/>
      <c r="AC235" s="57"/>
      <c r="AD235" s="57"/>
      <c r="AE235" s="57"/>
      <c r="AF235" s="57"/>
      <c r="AG235" s="57"/>
      <c r="AH235" s="57"/>
      <c r="AI235" s="57"/>
      <c r="AJ235" s="57"/>
      <c r="AK235" s="57"/>
      <c r="AL235" s="57"/>
      <c r="AM235" s="57"/>
      <c r="AN235" s="57"/>
      <c r="AO235" s="57"/>
      <c r="AP235" s="57"/>
      <c r="AQ235" s="58"/>
    </row>
    <row r="236" spans="3:43" x14ac:dyDescent="0.25">
      <c r="C236" s="49" t="s">
        <v>137</v>
      </c>
      <c r="D236" s="50"/>
      <c r="E236" s="50"/>
      <c r="F236" s="50"/>
      <c r="G236" s="50"/>
      <c r="H236" s="50"/>
      <c r="I236" s="50"/>
      <c r="J236" s="50"/>
      <c r="K236" s="50"/>
      <c r="L236" s="59"/>
      <c r="N236" s="60"/>
      <c r="O236" s="61"/>
      <c r="P236" s="61"/>
      <c r="Q236" s="62"/>
      <c r="S236" s="56"/>
      <c r="T236" s="57"/>
      <c r="U236" s="57"/>
      <c r="V236" s="57"/>
      <c r="W236" s="57"/>
      <c r="X236" s="57"/>
      <c r="Y236" s="57"/>
      <c r="Z236" s="57"/>
      <c r="AA236" s="57"/>
      <c r="AB236" s="57"/>
      <c r="AC236" s="57"/>
      <c r="AD236" s="57"/>
      <c r="AE236" s="57"/>
      <c r="AF236" s="57"/>
      <c r="AG236" s="57"/>
      <c r="AH236" s="57"/>
      <c r="AI236" s="57"/>
      <c r="AJ236" s="57"/>
      <c r="AK236" s="57"/>
      <c r="AL236" s="57"/>
      <c r="AM236" s="57"/>
      <c r="AN236" s="57"/>
      <c r="AO236" s="57"/>
      <c r="AP236" s="57"/>
      <c r="AQ236" s="58"/>
    </row>
    <row r="237" spans="3:43" x14ac:dyDescent="0.25">
      <c r="C237" s="49" t="s">
        <v>138</v>
      </c>
      <c r="D237" s="50"/>
      <c r="E237" s="50"/>
      <c r="F237" s="50"/>
      <c r="G237" s="50"/>
      <c r="H237" s="50"/>
      <c r="I237" s="50"/>
      <c r="J237" s="50"/>
      <c r="K237" s="50"/>
      <c r="L237" s="59"/>
      <c r="N237" s="60"/>
      <c r="O237" s="61"/>
      <c r="P237" s="61"/>
      <c r="Q237" s="62"/>
      <c r="S237" s="56"/>
      <c r="T237" s="57"/>
      <c r="U237" s="57"/>
      <c r="V237" s="57"/>
      <c r="W237" s="57"/>
      <c r="X237" s="57"/>
      <c r="Y237" s="57"/>
      <c r="Z237" s="57"/>
      <c r="AA237" s="57"/>
      <c r="AB237" s="57"/>
      <c r="AC237" s="57"/>
      <c r="AD237" s="57"/>
      <c r="AE237" s="57"/>
      <c r="AF237" s="57"/>
      <c r="AG237" s="57"/>
      <c r="AH237" s="57"/>
      <c r="AI237" s="57"/>
      <c r="AJ237" s="57"/>
      <c r="AK237" s="57"/>
      <c r="AL237" s="57"/>
      <c r="AM237" s="57"/>
      <c r="AN237" s="57"/>
      <c r="AO237" s="57"/>
      <c r="AP237" s="57"/>
      <c r="AQ237" s="58"/>
    </row>
    <row r="238" spans="3:43" x14ac:dyDescent="0.25">
      <c r="C238" s="49" t="s">
        <v>139</v>
      </c>
      <c r="D238" s="50"/>
      <c r="E238" s="50"/>
      <c r="F238" s="50"/>
      <c r="G238" s="50"/>
      <c r="H238" s="50"/>
      <c r="I238" s="50"/>
      <c r="J238" s="50"/>
      <c r="K238" s="50"/>
      <c r="L238" s="59"/>
      <c r="N238" s="60"/>
      <c r="O238" s="61"/>
      <c r="P238" s="61"/>
      <c r="Q238" s="62"/>
      <c r="S238" s="56"/>
      <c r="T238" s="57"/>
      <c r="U238" s="57"/>
      <c r="V238" s="57"/>
      <c r="W238" s="57"/>
      <c r="X238" s="57"/>
      <c r="Y238" s="57"/>
      <c r="Z238" s="57"/>
      <c r="AA238" s="57"/>
      <c r="AB238" s="57"/>
      <c r="AC238" s="57"/>
      <c r="AD238" s="57"/>
      <c r="AE238" s="57"/>
      <c r="AF238" s="57"/>
      <c r="AG238" s="57"/>
      <c r="AH238" s="57"/>
      <c r="AI238" s="57"/>
      <c r="AJ238" s="57"/>
      <c r="AK238" s="57"/>
      <c r="AL238" s="57"/>
      <c r="AM238" s="57"/>
      <c r="AN238" s="57"/>
      <c r="AO238" s="57"/>
      <c r="AP238" s="57"/>
      <c r="AQ238" s="58"/>
    </row>
    <row r="239" spans="3:43" x14ac:dyDescent="0.25">
      <c r="C239" s="49" t="s">
        <v>140</v>
      </c>
      <c r="D239" s="50"/>
      <c r="E239" s="50"/>
      <c r="F239" s="50"/>
      <c r="G239" s="50"/>
      <c r="H239" s="50"/>
      <c r="I239" s="50"/>
      <c r="J239" s="50"/>
      <c r="K239" s="50"/>
      <c r="L239" s="59"/>
      <c r="N239" s="60"/>
      <c r="O239" s="61"/>
      <c r="P239" s="61"/>
      <c r="Q239" s="62"/>
      <c r="S239" s="56"/>
      <c r="T239" s="57"/>
      <c r="U239" s="57"/>
      <c r="V239" s="57"/>
      <c r="W239" s="57"/>
      <c r="X239" s="57"/>
      <c r="Y239" s="57"/>
      <c r="Z239" s="57"/>
      <c r="AA239" s="57"/>
      <c r="AB239" s="57"/>
      <c r="AC239" s="57"/>
      <c r="AD239" s="57"/>
      <c r="AE239" s="57"/>
      <c r="AF239" s="57"/>
      <c r="AG239" s="57"/>
      <c r="AH239" s="57"/>
      <c r="AI239" s="57"/>
      <c r="AJ239" s="57"/>
      <c r="AK239" s="57"/>
      <c r="AL239" s="57"/>
      <c r="AM239" s="57"/>
      <c r="AN239" s="57"/>
      <c r="AO239" s="57"/>
      <c r="AP239" s="57"/>
      <c r="AQ239" s="58"/>
    </row>
    <row r="240" spans="3:43" x14ac:dyDescent="0.25">
      <c r="C240" s="49" t="s">
        <v>141</v>
      </c>
      <c r="D240" s="50"/>
      <c r="E240" s="50"/>
      <c r="F240" s="50"/>
      <c r="G240" s="50"/>
      <c r="H240" s="50"/>
      <c r="I240" s="50"/>
      <c r="J240" s="50"/>
      <c r="K240" s="50"/>
      <c r="L240" s="59"/>
      <c r="N240" s="60"/>
      <c r="O240" s="61"/>
      <c r="P240" s="61"/>
      <c r="Q240" s="62"/>
      <c r="S240" s="56"/>
      <c r="T240" s="57"/>
      <c r="U240" s="57"/>
      <c r="V240" s="57"/>
      <c r="W240" s="57"/>
      <c r="X240" s="57"/>
      <c r="Y240" s="57"/>
      <c r="Z240" s="57"/>
      <c r="AA240" s="57"/>
      <c r="AB240" s="57"/>
      <c r="AC240" s="57"/>
      <c r="AD240" s="57"/>
      <c r="AE240" s="57"/>
      <c r="AF240" s="57"/>
      <c r="AG240" s="57"/>
      <c r="AH240" s="57"/>
      <c r="AI240" s="57"/>
      <c r="AJ240" s="57"/>
      <c r="AK240" s="57"/>
      <c r="AL240" s="57"/>
      <c r="AM240" s="57"/>
      <c r="AN240" s="57"/>
      <c r="AO240" s="57"/>
      <c r="AP240" s="57"/>
      <c r="AQ240" s="58"/>
    </row>
    <row r="241" spans="2:54" x14ac:dyDescent="0.25">
      <c r="C241" s="49" t="s">
        <v>142</v>
      </c>
      <c r="D241" s="50"/>
      <c r="E241" s="50"/>
      <c r="F241" s="50"/>
      <c r="G241" s="50"/>
      <c r="H241" s="50"/>
      <c r="I241" s="50"/>
      <c r="J241" s="50"/>
      <c r="K241" s="50"/>
      <c r="L241" s="59"/>
      <c r="N241" s="60"/>
      <c r="O241" s="61"/>
      <c r="P241" s="61"/>
      <c r="Q241" s="62"/>
      <c r="S241" s="56"/>
      <c r="T241" s="57"/>
      <c r="U241" s="57"/>
      <c r="V241" s="57"/>
      <c r="W241" s="57"/>
      <c r="X241" s="57"/>
      <c r="Y241" s="57"/>
      <c r="Z241" s="57"/>
      <c r="AA241" s="57"/>
      <c r="AB241" s="57"/>
      <c r="AC241" s="57"/>
      <c r="AD241" s="57"/>
      <c r="AE241" s="57"/>
      <c r="AF241" s="57"/>
      <c r="AG241" s="57"/>
      <c r="AH241" s="57"/>
      <c r="AI241" s="57"/>
      <c r="AJ241" s="57"/>
      <c r="AK241" s="57"/>
      <c r="AL241" s="57"/>
      <c r="AM241" s="57"/>
      <c r="AN241" s="57"/>
      <c r="AO241" s="57"/>
      <c r="AP241" s="57"/>
      <c r="AQ241" s="58"/>
    </row>
    <row r="242" spans="2:54" x14ac:dyDescent="0.25">
      <c r="C242" s="49" t="s">
        <v>143</v>
      </c>
      <c r="D242" s="50"/>
      <c r="E242" s="50"/>
      <c r="F242" s="50"/>
      <c r="G242" s="50"/>
      <c r="H242" s="50"/>
      <c r="I242" s="50"/>
      <c r="J242" s="50"/>
      <c r="K242" s="50"/>
      <c r="L242" s="59"/>
      <c r="N242" s="60"/>
      <c r="O242" s="61"/>
      <c r="P242" s="61"/>
      <c r="Q242" s="62"/>
      <c r="S242" s="56"/>
      <c r="T242" s="57"/>
      <c r="U242" s="57"/>
      <c r="V242" s="57"/>
      <c r="W242" s="57"/>
      <c r="X242" s="57"/>
      <c r="Y242" s="57"/>
      <c r="Z242" s="57"/>
      <c r="AA242" s="57"/>
      <c r="AB242" s="57"/>
      <c r="AC242" s="57"/>
      <c r="AD242" s="57"/>
      <c r="AE242" s="57"/>
      <c r="AF242" s="57"/>
      <c r="AG242" s="57"/>
      <c r="AH242" s="57"/>
      <c r="AI242" s="57"/>
      <c r="AJ242" s="57"/>
      <c r="AK242" s="57"/>
      <c r="AL242" s="57"/>
      <c r="AM242" s="57"/>
      <c r="AN242" s="57"/>
      <c r="AO242" s="57"/>
      <c r="AP242" s="57"/>
      <c r="AQ242" s="58"/>
    </row>
    <row r="243" spans="2:54" x14ac:dyDescent="0.25">
      <c r="C243" s="49" t="s">
        <v>144</v>
      </c>
      <c r="D243" s="50"/>
      <c r="E243" s="50"/>
      <c r="F243" s="50"/>
      <c r="G243" s="50"/>
      <c r="H243" s="50"/>
      <c r="I243" s="50"/>
      <c r="J243" s="50"/>
      <c r="K243" s="50"/>
      <c r="L243" s="59"/>
      <c r="N243" s="60"/>
      <c r="O243" s="61"/>
      <c r="P243" s="61"/>
      <c r="Q243" s="62"/>
      <c r="S243" s="56"/>
      <c r="T243" s="57"/>
      <c r="U243" s="57"/>
      <c r="V243" s="57"/>
      <c r="W243" s="57"/>
      <c r="X243" s="57"/>
      <c r="Y243" s="57"/>
      <c r="Z243" s="57"/>
      <c r="AA243" s="57"/>
      <c r="AB243" s="57"/>
      <c r="AC243" s="57"/>
      <c r="AD243" s="57"/>
      <c r="AE243" s="57"/>
      <c r="AF243" s="57"/>
      <c r="AG243" s="57"/>
      <c r="AH243" s="57"/>
      <c r="AI243" s="57"/>
      <c r="AJ243" s="57"/>
      <c r="AK243" s="57"/>
      <c r="AL243" s="57"/>
      <c r="AM243" s="57"/>
      <c r="AN243" s="57"/>
      <c r="AO243" s="57"/>
      <c r="AP243" s="57"/>
      <c r="AQ243" s="58"/>
    </row>
    <row r="244" spans="2:54" x14ac:dyDescent="0.25">
      <c r="C244" s="49" t="s">
        <v>145</v>
      </c>
      <c r="D244" s="50"/>
      <c r="E244" s="50"/>
      <c r="F244" s="50"/>
      <c r="G244" s="50"/>
      <c r="H244" s="50"/>
      <c r="I244" s="50"/>
      <c r="J244" s="50"/>
      <c r="K244" s="50"/>
      <c r="L244" s="59"/>
      <c r="N244" s="60"/>
      <c r="O244" s="61"/>
      <c r="P244" s="61"/>
      <c r="Q244" s="62"/>
      <c r="S244" s="56"/>
      <c r="T244" s="57"/>
      <c r="U244" s="57"/>
      <c r="V244" s="57"/>
      <c r="W244" s="57"/>
      <c r="X244" s="57"/>
      <c r="Y244" s="57"/>
      <c r="Z244" s="57"/>
      <c r="AA244" s="57"/>
      <c r="AB244" s="57"/>
      <c r="AC244" s="57"/>
      <c r="AD244" s="57"/>
      <c r="AE244" s="57"/>
      <c r="AF244" s="57"/>
      <c r="AG244" s="57"/>
      <c r="AH244" s="57"/>
      <c r="AI244" s="57"/>
      <c r="AJ244" s="57"/>
      <c r="AK244" s="57"/>
      <c r="AL244" s="57"/>
      <c r="AM244" s="57"/>
      <c r="AN244" s="57"/>
      <c r="AO244" s="57"/>
      <c r="AP244" s="57"/>
      <c r="AQ244" s="58"/>
    </row>
    <row r="246" spans="2:54" ht="30" customHeight="1" x14ac:dyDescent="0.25">
      <c r="C246" s="72" t="s">
        <v>146</v>
      </c>
      <c r="D246" s="73"/>
      <c r="E246" s="73"/>
      <c r="F246" s="73"/>
      <c r="G246" s="73"/>
      <c r="H246" s="73"/>
      <c r="I246" s="73"/>
      <c r="J246" s="73"/>
      <c r="K246" s="73"/>
      <c r="L246" s="73"/>
      <c r="M246" s="73"/>
      <c r="N246" s="73"/>
      <c r="O246" s="73"/>
      <c r="P246" s="73"/>
      <c r="Q246" s="73"/>
      <c r="R246" s="73"/>
      <c r="S246" s="73"/>
      <c r="T246" s="73"/>
      <c r="U246" s="73"/>
      <c r="V246" s="73"/>
      <c r="W246" s="73"/>
      <c r="X246" s="73"/>
      <c r="Y246" s="73"/>
      <c r="Z246" s="74"/>
      <c r="AB246" s="116" t="s">
        <v>70</v>
      </c>
      <c r="AC246" s="117"/>
      <c r="AD246" s="117"/>
      <c r="AE246" s="153"/>
      <c r="AF246" s="154"/>
      <c r="AI246" s="116" t="s">
        <v>71</v>
      </c>
      <c r="AJ246" s="117"/>
      <c r="AK246" s="117"/>
      <c r="AL246" s="153"/>
      <c r="AM246" s="154"/>
    </row>
    <row r="247" spans="2:54" ht="5.0999999999999996" customHeight="1" x14ac:dyDescent="0.25"/>
    <row r="248" spans="2:54" x14ac:dyDescent="0.25">
      <c r="C248" s="49" t="s">
        <v>69</v>
      </c>
      <c r="D248" s="50"/>
      <c r="E248" s="50"/>
      <c r="F248" s="50"/>
      <c r="G248" s="50"/>
      <c r="H248" s="50"/>
      <c r="I248" s="50"/>
      <c r="J248" s="50"/>
      <c r="K248" s="50"/>
      <c r="L248" s="50"/>
      <c r="M248" s="50"/>
      <c r="N248" s="50"/>
      <c r="O248" s="50"/>
      <c r="P248" s="50"/>
      <c r="Q248" s="50"/>
      <c r="R248" s="50"/>
      <c r="S248" s="50"/>
      <c r="T248" s="50"/>
      <c r="U248" s="50"/>
      <c r="V248" s="50"/>
      <c r="W248" s="50"/>
      <c r="X248" s="50"/>
      <c r="Y248" s="50"/>
      <c r="Z248" s="59"/>
      <c r="AB248" s="60">
        <v>41</v>
      </c>
      <c r="AC248" s="61"/>
      <c r="AD248" s="61"/>
      <c r="AE248" s="61"/>
      <c r="AF248" s="62"/>
      <c r="AI248" s="155">
        <v>50</v>
      </c>
      <c r="AJ248" s="156"/>
      <c r="AK248" s="156"/>
      <c r="AL248" s="156"/>
      <c r="AM248" s="157"/>
    </row>
    <row r="250" spans="2:54" s="19" customFormat="1" x14ac:dyDescent="0.25">
      <c r="B250" s="65" t="s">
        <v>154</v>
      </c>
      <c r="C250" s="66"/>
      <c r="D250" s="66"/>
      <c r="E250" s="66"/>
      <c r="F250" s="66"/>
      <c r="G250" s="66"/>
      <c r="H250" s="66"/>
      <c r="I250" s="66"/>
      <c r="J250" s="66"/>
      <c r="K250" s="66"/>
      <c r="L250" s="66"/>
      <c r="M250" s="66"/>
      <c r="N250" s="66"/>
      <c r="O250" s="66"/>
      <c r="P250" s="66"/>
      <c r="Q250" s="66"/>
      <c r="R250" s="66"/>
      <c r="S250" s="66"/>
      <c r="T250" s="66"/>
      <c r="U250" s="66"/>
      <c r="V250" s="66"/>
      <c r="W250" s="66"/>
      <c r="X250" s="66"/>
      <c r="Y250" s="66"/>
      <c r="Z250" s="66"/>
      <c r="AA250" s="66"/>
      <c r="AB250" s="66"/>
      <c r="AC250" s="66"/>
      <c r="AD250" s="67"/>
      <c r="AE250" s="67"/>
      <c r="AF250" s="67"/>
      <c r="AG250" s="67"/>
      <c r="AH250" s="67"/>
      <c r="AI250" s="67"/>
      <c r="AJ250" s="67"/>
      <c r="AK250" s="67"/>
      <c r="AL250" s="67"/>
      <c r="AM250" s="67"/>
      <c r="AN250" s="67"/>
      <c r="AO250" s="67"/>
      <c r="AP250" s="67"/>
      <c r="AQ250" s="67"/>
    </row>
    <row r="251" spans="2:54" ht="5.0999999999999996" customHeight="1" x14ac:dyDescent="0.25"/>
    <row r="252" spans="2:54" ht="15" customHeight="1" x14ac:dyDescent="0.25">
      <c r="C252" s="80" t="s">
        <v>189</v>
      </c>
      <c r="D252" s="81"/>
      <c r="E252" s="81"/>
      <c r="F252" s="81"/>
      <c r="G252" s="81"/>
      <c r="H252" s="81"/>
      <c r="I252" s="81"/>
      <c r="J252" s="81"/>
      <c r="K252" s="81"/>
      <c r="L252" s="81"/>
      <c r="M252" s="166"/>
      <c r="N252" s="166"/>
      <c r="O252" s="166"/>
      <c r="P252" s="166"/>
      <c r="Q252" s="166"/>
      <c r="R252" s="167"/>
      <c r="T252" s="161" t="s">
        <v>75</v>
      </c>
      <c r="U252" s="162"/>
      <c r="V252" s="163"/>
      <c r="X252" s="49" t="s">
        <v>78</v>
      </c>
      <c r="Y252" s="50"/>
      <c r="Z252" s="50"/>
      <c r="AA252" s="50"/>
      <c r="AB252" s="50"/>
      <c r="AC252" s="50"/>
      <c r="AD252" s="50"/>
      <c r="AE252" s="50"/>
      <c r="AF252" s="50"/>
      <c r="AG252" s="50"/>
      <c r="AH252" s="50"/>
      <c r="AI252" s="50"/>
      <c r="AJ252" s="50"/>
      <c r="AK252" s="50"/>
      <c r="AL252" s="50"/>
      <c r="AM252" s="50"/>
      <c r="AN252" s="50"/>
      <c r="AO252" s="50"/>
      <c r="AP252" s="50"/>
      <c r="AQ252" s="59"/>
    </row>
    <row r="253" spans="2:54" s="10" customFormat="1" ht="5.0999999999999996" customHeight="1" x14ac:dyDescent="0.25">
      <c r="C253"/>
      <c r="D253"/>
      <c r="E253"/>
      <c r="F253"/>
      <c r="G253"/>
      <c r="H253"/>
      <c r="I253"/>
      <c r="J253"/>
      <c r="K253"/>
      <c r="L253"/>
      <c r="M253"/>
      <c r="N253"/>
      <c r="O253"/>
      <c r="P253"/>
      <c r="Q253"/>
      <c r="R253"/>
      <c r="S253"/>
      <c r="T253"/>
      <c r="U253"/>
    </row>
    <row r="254" spans="2:54" ht="15" customHeight="1" x14ac:dyDescent="0.25">
      <c r="C254" s="49" t="s">
        <v>73</v>
      </c>
      <c r="D254" s="50"/>
      <c r="E254" s="50"/>
      <c r="F254" s="50"/>
      <c r="G254" s="50"/>
      <c r="H254" s="50"/>
      <c r="I254" s="50"/>
      <c r="J254" s="50"/>
      <c r="K254" s="50"/>
      <c r="L254" s="50"/>
      <c r="M254" s="50"/>
      <c r="N254" s="50"/>
      <c r="O254" s="50"/>
      <c r="P254" s="50"/>
      <c r="Q254" s="50"/>
      <c r="R254" s="59"/>
      <c r="T254" s="60">
        <v>0</v>
      </c>
      <c r="U254" s="61"/>
      <c r="V254" s="62"/>
      <c r="X254" s="56"/>
      <c r="Y254" s="63"/>
      <c r="Z254" s="63"/>
      <c r="AA254" s="63"/>
      <c r="AB254" s="63"/>
      <c r="AC254" s="63"/>
      <c r="AD254" s="63"/>
      <c r="AE254" s="63"/>
      <c r="AF254" s="63"/>
      <c r="AG254" s="63"/>
      <c r="AH254" s="63"/>
      <c r="AI254" s="63"/>
      <c r="AJ254" s="63"/>
      <c r="AK254" s="63"/>
      <c r="AL254" s="63"/>
      <c r="AM254" s="63"/>
      <c r="AN254" s="63"/>
      <c r="AO254" s="63"/>
      <c r="AP254" s="63"/>
      <c r="AQ254" s="64"/>
      <c r="BB254" s="20"/>
    </row>
    <row r="255" spans="2:54" ht="15" customHeight="1" x14ac:dyDescent="0.25">
      <c r="C255" s="49" t="s">
        <v>74</v>
      </c>
      <c r="D255" s="50"/>
      <c r="E255" s="50"/>
      <c r="F255" s="50"/>
      <c r="G255" s="50"/>
      <c r="H255" s="50"/>
      <c r="I255" s="50"/>
      <c r="J255" s="50"/>
      <c r="K255" s="50"/>
      <c r="L255" s="50"/>
      <c r="M255" s="50"/>
      <c r="N255" s="50"/>
      <c r="O255" s="50"/>
      <c r="P255" s="50"/>
      <c r="Q255" s="50"/>
      <c r="R255" s="59"/>
      <c r="T255" s="60"/>
      <c r="U255" s="61"/>
      <c r="V255" s="62"/>
      <c r="X255" s="56"/>
      <c r="Y255" s="63"/>
      <c r="Z255" s="63"/>
      <c r="AA255" s="63"/>
      <c r="AB255" s="63"/>
      <c r="AC255" s="63"/>
      <c r="AD255" s="63"/>
      <c r="AE255" s="63"/>
      <c r="AF255" s="63"/>
      <c r="AG255" s="63"/>
      <c r="AH255" s="63"/>
      <c r="AI255" s="63"/>
      <c r="AJ255" s="63"/>
      <c r="AK255" s="63"/>
      <c r="AL255" s="63"/>
      <c r="AM255" s="63"/>
      <c r="AN255" s="63"/>
      <c r="AO255" s="63"/>
      <c r="AP255" s="63"/>
      <c r="AQ255" s="64"/>
      <c r="BB255" s="20"/>
    </row>
    <row r="256" spans="2:54" ht="15" customHeight="1" x14ac:dyDescent="0.25">
      <c r="C256" s="49" t="s">
        <v>72</v>
      </c>
      <c r="D256" s="50"/>
      <c r="E256" s="50"/>
      <c r="F256" s="50"/>
      <c r="G256" s="50"/>
      <c r="H256" s="50"/>
      <c r="I256" s="50"/>
      <c r="J256" s="50"/>
      <c r="K256" s="50"/>
      <c r="L256" s="50"/>
      <c r="M256" s="50"/>
      <c r="N256" s="50"/>
      <c r="O256" s="50"/>
      <c r="P256" s="50"/>
      <c r="Q256" s="50"/>
      <c r="R256" s="59"/>
      <c r="T256" s="60"/>
      <c r="U256" s="61"/>
      <c r="V256" s="62"/>
      <c r="X256" s="56"/>
      <c r="Y256" s="63"/>
      <c r="Z256" s="63"/>
      <c r="AA256" s="63"/>
      <c r="AB256" s="63"/>
      <c r="AC256" s="63"/>
      <c r="AD256" s="63"/>
      <c r="AE256" s="63"/>
      <c r="AF256" s="63"/>
      <c r="AG256" s="63"/>
      <c r="AH256" s="63"/>
      <c r="AI256" s="63"/>
      <c r="AJ256" s="63"/>
      <c r="AK256" s="63"/>
      <c r="AL256" s="63"/>
      <c r="AM256" s="63"/>
      <c r="AN256" s="63"/>
      <c r="AO256" s="63"/>
      <c r="AP256" s="63"/>
      <c r="AQ256" s="64"/>
      <c r="BB256" s="20"/>
    </row>
    <row r="257" spans="3:54" ht="15" customHeight="1" x14ac:dyDescent="0.25">
      <c r="C257" s="49" t="s">
        <v>76</v>
      </c>
      <c r="D257" s="50"/>
      <c r="E257" s="50"/>
      <c r="F257" s="50"/>
      <c r="G257" s="50"/>
      <c r="H257" s="50"/>
      <c r="I257" s="50"/>
      <c r="J257" s="50"/>
      <c r="K257" s="50"/>
      <c r="L257" s="50"/>
      <c r="M257" s="50"/>
      <c r="N257" s="50"/>
      <c r="O257" s="50"/>
      <c r="P257" s="50"/>
      <c r="Q257" s="50"/>
      <c r="R257" s="59"/>
      <c r="T257" s="60"/>
      <c r="U257" s="61"/>
      <c r="V257" s="62"/>
      <c r="X257" s="56"/>
      <c r="Y257" s="63"/>
      <c r="Z257" s="63"/>
      <c r="AA257" s="63"/>
      <c r="AB257" s="63"/>
      <c r="AC257" s="63"/>
      <c r="AD257" s="63"/>
      <c r="AE257" s="63"/>
      <c r="AF257" s="63"/>
      <c r="AG257" s="63"/>
      <c r="AH257" s="63"/>
      <c r="AI257" s="63"/>
      <c r="AJ257" s="63"/>
      <c r="AK257" s="63"/>
      <c r="AL257" s="63"/>
      <c r="AM257" s="63"/>
      <c r="AN257" s="63"/>
      <c r="AO257" s="63"/>
      <c r="AP257" s="63"/>
      <c r="AQ257" s="64"/>
      <c r="BB257" s="20"/>
    </row>
    <row r="258" spans="3:54" ht="15" customHeight="1" x14ac:dyDescent="0.25">
      <c r="C258" s="49" t="s">
        <v>77</v>
      </c>
      <c r="D258" s="50"/>
      <c r="E258" s="50"/>
      <c r="F258" s="50"/>
      <c r="G258" s="50"/>
      <c r="H258" s="50"/>
      <c r="I258" s="50"/>
      <c r="J258" s="50"/>
      <c r="K258" s="50"/>
      <c r="L258" s="50"/>
      <c r="M258" s="50"/>
      <c r="N258" s="50"/>
      <c r="O258" s="50"/>
      <c r="P258" s="50"/>
      <c r="Q258" s="50"/>
      <c r="R258" s="59"/>
      <c r="T258" s="60"/>
      <c r="U258" s="61"/>
      <c r="V258" s="62"/>
      <c r="X258" s="56"/>
      <c r="Y258" s="63"/>
      <c r="Z258" s="63"/>
      <c r="AA258" s="63"/>
      <c r="AB258" s="63"/>
      <c r="AC258" s="63"/>
      <c r="AD258" s="63"/>
      <c r="AE258" s="63"/>
      <c r="AF258" s="63"/>
      <c r="AG258" s="63"/>
      <c r="AH258" s="63"/>
      <c r="AI258" s="63"/>
      <c r="AJ258" s="63"/>
      <c r="AK258" s="63"/>
      <c r="AL258" s="63"/>
      <c r="AM258" s="63"/>
      <c r="AN258" s="63"/>
      <c r="AO258" s="63"/>
      <c r="AP258" s="63"/>
      <c r="AQ258" s="64"/>
      <c r="BB258" s="20"/>
    </row>
    <row r="259" spans="3:54" ht="5.0999999999999996" customHeight="1" x14ac:dyDescent="0.25"/>
    <row r="260" spans="3:54" ht="15" customHeight="1" x14ac:dyDescent="0.25">
      <c r="C260" s="80" t="s">
        <v>190</v>
      </c>
      <c r="D260" s="81"/>
      <c r="E260" s="81"/>
      <c r="F260" s="81"/>
      <c r="G260" s="81"/>
      <c r="H260" s="81"/>
      <c r="I260" s="81"/>
      <c r="J260" s="81"/>
      <c r="K260" s="81"/>
      <c r="L260" s="81"/>
      <c r="M260" s="166"/>
      <c r="N260" s="166"/>
      <c r="O260" s="166"/>
      <c r="P260" s="166"/>
      <c r="Q260" s="166"/>
      <c r="R260" s="167"/>
      <c r="T260" s="161" t="s">
        <v>75</v>
      </c>
      <c r="U260" s="162"/>
      <c r="V260" s="163"/>
      <c r="X260" s="49" t="s">
        <v>78</v>
      </c>
      <c r="Y260" s="50"/>
      <c r="Z260" s="50"/>
      <c r="AA260" s="50"/>
      <c r="AB260" s="50"/>
      <c r="AC260" s="50"/>
      <c r="AD260" s="50"/>
      <c r="AE260" s="50"/>
      <c r="AF260" s="50"/>
      <c r="AG260" s="50"/>
      <c r="AH260" s="50"/>
      <c r="AI260" s="50"/>
      <c r="AJ260" s="50"/>
      <c r="AK260" s="50"/>
      <c r="AL260" s="50"/>
      <c r="AM260" s="50"/>
      <c r="AN260" s="50"/>
      <c r="AO260" s="50"/>
      <c r="AP260" s="50"/>
      <c r="AQ260" s="59"/>
    </row>
    <row r="261" spans="3:54" s="10" customFormat="1" ht="5.0999999999999996" customHeight="1" x14ac:dyDescent="0.25">
      <c r="C261"/>
      <c r="D261"/>
      <c r="E261"/>
      <c r="F261"/>
      <c r="G261"/>
      <c r="H261"/>
      <c r="I261"/>
      <c r="J261"/>
      <c r="K261"/>
      <c r="L261"/>
      <c r="M261"/>
      <c r="N261"/>
      <c r="O261"/>
      <c r="P261"/>
      <c r="Q261"/>
      <c r="R261"/>
      <c r="S261"/>
      <c r="T261"/>
      <c r="U261"/>
    </row>
    <row r="262" spans="3:54" ht="15" customHeight="1" x14ac:dyDescent="0.25">
      <c r="C262" s="49" t="s">
        <v>73</v>
      </c>
      <c r="D262" s="50"/>
      <c r="E262" s="50"/>
      <c r="F262" s="50"/>
      <c r="G262" s="50"/>
      <c r="H262" s="50"/>
      <c r="I262" s="50"/>
      <c r="J262" s="50"/>
      <c r="K262" s="50"/>
      <c r="L262" s="50"/>
      <c r="M262" s="50"/>
      <c r="N262" s="50"/>
      <c r="O262" s="50"/>
      <c r="P262" s="50"/>
      <c r="Q262" s="50"/>
      <c r="R262" s="59"/>
      <c r="T262" s="60"/>
      <c r="U262" s="61"/>
      <c r="V262" s="62"/>
      <c r="X262" s="56"/>
      <c r="Y262" s="63"/>
      <c r="Z262" s="63"/>
      <c r="AA262" s="63"/>
      <c r="AB262" s="63"/>
      <c r="AC262" s="63"/>
      <c r="AD262" s="63"/>
      <c r="AE262" s="63"/>
      <c r="AF262" s="63"/>
      <c r="AG262" s="63"/>
      <c r="AH262" s="63"/>
      <c r="AI262" s="63"/>
      <c r="AJ262" s="63"/>
      <c r="AK262" s="63"/>
      <c r="AL262" s="63"/>
      <c r="AM262" s="63"/>
      <c r="AN262" s="63"/>
      <c r="AO262" s="63"/>
      <c r="AP262" s="63"/>
      <c r="AQ262" s="64"/>
    </row>
    <row r="263" spans="3:54" ht="15" customHeight="1" x14ac:dyDescent="0.25">
      <c r="C263" s="49" t="s">
        <v>74</v>
      </c>
      <c r="D263" s="50"/>
      <c r="E263" s="50"/>
      <c r="F263" s="50"/>
      <c r="G263" s="50"/>
      <c r="H263" s="50"/>
      <c r="I263" s="50"/>
      <c r="J263" s="50"/>
      <c r="K263" s="50"/>
      <c r="L263" s="50"/>
      <c r="M263" s="50"/>
      <c r="N263" s="50"/>
      <c r="O263" s="50"/>
      <c r="P263" s="50"/>
      <c r="Q263" s="50"/>
      <c r="R263" s="59"/>
      <c r="T263" s="60"/>
      <c r="U263" s="61"/>
      <c r="V263" s="62"/>
      <c r="X263" s="56"/>
      <c r="Y263" s="63"/>
      <c r="Z263" s="63"/>
      <c r="AA263" s="63"/>
      <c r="AB263" s="63"/>
      <c r="AC263" s="63"/>
      <c r="AD263" s="63"/>
      <c r="AE263" s="63"/>
      <c r="AF263" s="63"/>
      <c r="AG263" s="63"/>
      <c r="AH263" s="63"/>
      <c r="AI263" s="63"/>
      <c r="AJ263" s="63"/>
      <c r="AK263" s="63"/>
      <c r="AL263" s="63"/>
      <c r="AM263" s="63"/>
      <c r="AN263" s="63"/>
      <c r="AO263" s="63"/>
      <c r="AP263" s="63"/>
      <c r="AQ263" s="64"/>
    </row>
    <row r="264" spans="3:54" ht="15" customHeight="1" x14ac:dyDescent="0.25">
      <c r="C264" s="49" t="s">
        <v>72</v>
      </c>
      <c r="D264" s="50"/>
      <c r="E264" s="50"/>
      <c r="F264" s="50"/>
      <c r="G264" s="50"/>
      <c r="H264" s="50"/>
      <c r="I264" s="50"/>
      <c r="J264" s="50"/>
      <c r="K264" s="50"/>
      <c r="L264" s="50"/>
      <c r="M264" s="50"/>
      <c r="N264" s="50"/>
      <c r="O264" s="50"/>
      <c r="P264" s="50"/>
      <c r="Q264" s="50"/>
      <c r="R264" s="59"/>
      <c r="T264" s="60"/>
      <c r="U264" s="61"/>
      <c r="V264" s="62"/>
      <c r="X264" s="56"/>
      <c r="Y264" s="63"/>
      <c r="Z264" s="63"/>
      <c r="AA264" s="63"/>
      <c r="AB264" s="63"/>
      <c r="AC264" s="63"/>
      <c r="AD264" s="63"/>
      <c r="AE264" s="63"/>
      <c r="AF264" s="63"/>
      <c r="AG264" s="63"/>
      <c r="AH264" s="63"/>
      <c r="AI264" s="63"/>
      <c r="AJ264" s="63"/>
      <c r="AK264" s="63"/>
      <c r="AL264" s="63"/>
      <c r="AM264" s="63"/>
      <c r="AN264" s="63"/>
      <c r="AO264" s="63"/>
      <c r="AP264" s="63"/>
      <c r="AQ264" s="64"/>
    </row>
    <row r="265" spans="3:54" ht="15" customHeight="1" x14ac:dyDescent="0.25">
      <c r="C265" s="49" t="s">
        <v>76</v>
      </c>
      <c r="D265" s="50"/>
      <c r="E265" s="50"/>
      <c r="F265" s="50"/>
      <c r="G265" s="50"/>
      <c r="H265" s="50"/>
      <c r="I265" s="50"/>
      <c r="J265" s="50"/>
      <c r="K265" s="50"/>
      <c r="L265" s="50"/>
      <c r="M265" s="50"/>
      <c r="N265" s="50"/>
      <c r="O265" s="50"/>
      <c r="P265" s="50"/>
      <c r="Q265" s="50"/>
      <c r="R265" s="59"/>
      <c r="T265" s="60"/>
      <c r="U265" s="61"/>
      <c r="V265" s="62"/>
      <c r="X265" s="56"/>
      <c r="Y265" s="63"/>
      <c r="Z265" s="63"/>
      <c r="AA265" s="63"/>
      <c r="AB265" s="63"/>
      <c r="AC265" s="63"/>
      <c r="AD265" s="63"/>
      <c r="AE265" s="63"/>
      <c r="AF265" s="63"/>
      <c r="AG265" s="63"/>
      <c r="AH265" s="63"/>
      <c r="AI265" s="63"/>
      <c r="AJ265" s="63"/>
      <c r="AK265" s="63"/>
      <c r="AL265" s="63"/>
      <c r="AM265" s="63"/>
      <c r="AN265" s="63"/>
      <c r="AO265" s="63"/>
      <c r="AP265" s="63"/>
      <c r="AQ265" s="64"/>
    </row>
    <row r="266" spans="3:54" ht="15" customHeight="1" x14ac:dyDescent="0.25">
      <c r="C266" s="49" t="s">
        <v>77</v>
      </c>
      <c r="D266" s="50"/>
      <c r="E266" s="50"/>
      <c r="F266" s="50"/>
      <c r="G266" s="50"/>
      <c r="H266" s="50"/>
      <c r="I266" s="50"/>
      <c r="J266" s="50"/>
      <c r="K266" s="50"/>
      <c r="L266" s="50"/>
      <c r="M266" s="50"/>
      <c r="N266" s="50"/>
      <c r="O266" s="50"/>
      <c r="P266" s="50"/>
      <c r="Q266" s="50"/>
      <c r="R266" s="59"/>
      <c r="T266" s="60"/>
      <c r="U266" s="61"/>
      <c r="V266" s="62"/>
      <c r="X266" s="56"/>
      <c r="Y266" s="63"/>
      <c r="Z266" s="63"/>
      <c r="AA266" s="63"/>
      <c r="AB266" s="63"/>
      <c r="AC266" s="63"/>
      <c r="AD266" s="63"/>
      <c r="AE266" s="63"/>
      <c r="AF266" s="63"/>
      <c r="AG266" s="63"/>
      <c r="AH266" s="63"/>
      <c r="AI266" s="63"/>
      <c r="AJ266" s="63"/>
      <c r="AK266" s="63"/>
      <c r="AL266" s="63"/>
      <c r="AM266" s="63"/>
      <c r="AN266" s="63"/>
      <c r="AO266" s="63"/>
      <c r="AP266" s="63"/>
      <c r="AQ266" s="64"/>
    </row>
    <row r="267" spans="3:54" ht="5.0999999999999996" customHeight="1" x14ac:dyDescent="0.25"/>
    <row r="268" spans="3:54" ht="15" customHeight="1" x14ac:dyDescent="0.25">
      <c r="C268" s="80" t="s">
        <v>191</v>
      </c>
      <c r="D268" s="81"/>
      <c r="E268" s="81"/>
      <c r="F268" s="81"/>
      <c r="G268" s="81"/>
      <c r="H268" s="81"/>
      <c r="I268" s="81"/>
      <c r="J268" s="81"/>
      <c r="K268" s="81"/>
      <c r="L268" s="81"/>
      <c r="M268" s="166"/>
      <c r="N268" s="166"/>
      <c r="O268" s="166"/>
      <c r="P268" s="166"/>
      <c r="Q268" s="166"/>
      <c r="R268" s="167"/>
      <c r="T268" s="161" t="s">
        <v>75</v>
      </c>
      <c r="U268" s="162"/>
      <c r="V268" s="163"/>
      <c r="X268" s="49" t="s">
        <v>78</v>
      </c>
      <c r="Y268" s="50"/>
      <c r="Z268" s="50"/>
      <c r="AA268" s="50"/>
      <c r="AB268" s="50"/>
      <c r="AC268" s="50"/>
      <c r="AD268" s="50"/>
      <c r="AE268" s="50"/>
      <c r="AF268" s="50"/>
      <c r="AG268" s="50"/>
      <c r="AH268" s="50"/>
      <c r="AI268" s="50"/>
      <c r="AJ268" s="50"/>
      <c r="AK268" s="50"/>
      <c r="AL268" s="50"/>
      <c r="AM268" s="50"/>
      <c r="AN268" s="50"/>
      <c r="AO268" s="50"/>
      <c r="AP268" s="50"/>
      <c r="AQ268" s="59"/>
    </row>
    <row r="269" spans="3:54" s="10" customFormat="1" ht="5.0999999999999996" customHeight="1" x14ac:dyDescent="0.25">
      <c r="C269"/>
      <c r="D269"/>
      <c r="E269"/>
      <c r="F269"/>
      <c r="G269"/>
      <c r="H269"/>
      <c r="I269"/>
      <c r="J269"/>
      <c r="K269"/>
      <c r="L269"/>
      <c r="M269"/>
      <c r="N269"/>
      <c r="O269"/>
      <c r="P269"/>
      <c r="Q269"/>
      <c r="R269"/>
      <c r="S269"/>
      <c r="T269"/>
      <c r="U269"/>
    </row>
    <row r="270" spans="3:54" ht="15" customHeight="1" x14ac:dyDescent="0.25">
      <c r="C270" s="49" t="s">
        <v>73</v>
      </c>
      <c r="D270" s="50"/>
      <c r="E270" s="50"/>
      <c r="F270" s="50"/>
      <c r="G270" s="50"/>
      <c r="H270" s="50"/>
      <c r="I270" s="50"/>
      <c r="J270" s="50"/>
      <c r="K270" s="50"/>
      <c r="L270" s="50"/>
      <c r="M270" s="50"/>
      <c r="N270" s="50"/>
      <c r="O270" s="50"/>
      <c r="P270" s="50"/>
      <c r="Q270" s="50"/>
      <c r="R270" s="59"/>
      <c r="T270" s="60"/>
      <c r="U270" s="61"/>
      <c r="V270" s="62"/>
      <c r="X270" s="56"/>
      <c r="Y270" s="63"/>
      <c r="Z270" s="63"/>
      <c r="AA270" s="63"/>
      <c r="AB270" s="63"/>
      <c r="AC270" s="63"/>
      <c r="AD270" s="63"/>
      <c r="AE270" s="63"/>
      <c r="AF270" s="63"/>
      <c r="AG270" s="63"/>
      <c r="AH270" s="63"/>
      <c r="AI270" s="63"/>
      <c r="AJ270" s="63"/>
      <c r="AK270" s="63"/>
      <c r="AL270" s="63"/>
      <c r="AM270" s="63"/>
      <c r="AN270" s="63"/>
      <c r="AO270" s="63"/>
      <c r="AP270" s="63"/>
      <c r="AQ270" s="64"/>
    </row>
    <row r="271" spans="3:54" ht="15" customHeight="1" x14ac:dyDescent="0.25">
      <c r="C271" s="49" t="s">
        <v>74</v>
      </c>
      <c r="D271" s="50"/>
      <c r="E271" s="50"/>
      <c r="F271" s="50"/>
      <c r="G271" s="50"/>
      <c r="H271" s="50"/>
      <c r="I271" s="50"/>
      <c r="J271" s="50"/>
      <c r="K271" s="50"/>
      <c r="L271" s="50"/>
      <c r="M271" s="50"/>
      <c r="N271" s="50"/>
      <c r="O271" s="50"/>
      <c r="P271" s="50"/>
      <c r="Q271" s="50"/>
      <c r="R271" s="59"/>
      <c r="T271" s="60"/>
      <c r="U271" s="61"/>
      <c r="V271" s="62"/>
      <c r="X271" s="56"/>
      <c r="Y271" s="63"/>
      <c r="Z271" s="63"/>
      <c r="AA271" s="63"/>
      <c r="AB271" s="63"/>
      <c r="AC271" s="63"/>
      <c r="AD271" s="63"/>
      <c r="AE271" s="63"/>
      <c r="AF271" s="63"/>
      <c r="AG271" s="63"/>
      <c r="AH271" s="63"/>
      <c r="AI271" s="63"/>
      <c r="AJ271" s="63"/>
      <c r="AK271" s="63"/>
      <c r="AL271" s="63"/>
      <c r="AM271" s="63"/>
      <c r="AN271" s="63"/>
      <c r="AO271" s="63"/>
      <c r="AP271" s="63"/>
      <c r="AQ271" s="64"/>
    </row>
    <row r="272" spans="3:54" ht="15" customHeight="1" x14ac:dyDescent="0.25">
      <c r="C272" s="49" t="s">
        <v>72</v>
      </c>
      <c r="D272" s="50"/>
      <c r="E272" s="50"/>
      <c r="F272" s="50"/>
      <c r="G272" s="50"/>
      <c r="H272" s="50"/>
      <c r="I272" s="50"/>
      <c r="J272" s="50"/>
      <c r="K272" s="50"/>
      <c r="L272" s="50"/>
      <c r="M272" s="50"/>
      <c r="N272" s="50"/>
      <c r="O272" s="50"/>
      <c r="P272" s="50"/>
      <c r="Q272" s="50"/>
      <c r="R272" s="59"/>
      <c r="T272" s="60"/>
      <c r="U272" s="61"/>
      <c r="V272" s="62"/>
      <c r="X272" s="56"/>
      <c r="Y272" s="63"/>
      <c r="Z272" s="63"/>
      <c r="AA272" s="63"/>
      <c r="AB272" s="63"/>
      <c r="AC272" s="63"/>
      <c r="AD272" s="63"/>
      <c r="AE272" s="63"/>
      <c r="AF272" s="63"/>
      <c r="AG272" s="63"/>
      <c r="AH272" s="63"/>
      <c r="AI272" s="63"/>
      <c r="AJ272" s="63"/>
      <c r="AK272" s="63"/>
      <c r="AL272" s="63"/>
      <c r="AM272" s="63"/>
      <c r="AN272" s="63"/>
      <c r="AO272" s="63"/>
      <c r="AP272" s="63"/>
      <c r="AQ272" s="64"/>
    </row>
    <row r="273" spans="1:54" ht="15" customHeight="1" x14ac:dyDescent="0.25">
      <c r="C273" s="49" t="s">
        <v>76</v>
      </c>
      <c r="D273" s="50"/>
      <c r="E273" s="50"/>
      <c r="F273" s="50"/>
      <c r="G273" s="50"/>
      <c r="H273" s="50"/>
      <c r="I273" s="50"/>
      <c r="J273" s="50"/>
      <c r="K273" s="50"/>
      <c r="L273" s="50"/>
      <c r="M273" s="50"/>
      <c r="N273" s="50"/>
      <c r="O273" s="50"/>
      <c r="P273" s="50"/>
      <c r="Q273" s="50"/>
      <c r="R273" s="59"/>
      <c r="T273" s="60"/>
      <c r="U273" s="61"/>
      <c r="V273" s="62"/>
      <c r="X273" s="56"/>
      <c r="Y273" s="63"/>
      <c r="Z273" s="63"/>
      <c r="AA273" s="63"/>
      <c r="AB273" s="63"/>
      <c r="AC273" s="63"/>
      <c r="AD273" s="63"/>
      <c r="AE273" s="63"/>
      <c r="AF273" s="63"/>
      <c r="AG273" s="63"/>
      <c r="AH273" s="63"/>
      <c r="AI273" s="63"/>
      <c r="AJ273" s="63"/>
      <c r="AK273" s="63"/>
      <c r="AL273" s="63"/>
      <c r="AM273" s="63"/>
      <c r="AN273" s="63"/>
      <c r="AO273" s="63"/>
      <c r="AP273" s="63"/>
      <c r="AQ273" s="64"/>
    </row>
    <row r="274" spans="1:54" ht="15" customHeight="1" x14ac:dyDescent="0.25">
      <c r="C274" s="49" t="s">
        <v>77</v>
      </c>
      <c r="D274" s="50"/>
      <c r="E274" s="50"/>
      <c r="F274" s="50"/>
      <c r="G274" s="50"/>
      <c r="H274" s="50"/>
      <c r="I274" s="50"/>
      <c r="J274" s="50"/>
      <c r="K274" s="50"/>
      <c r="L274" s="50"/>
      <c r="M274" s="50"/>
      <c r="N274" s="50"/>
      <c r="O274" s="50"/>
      <c r="P274" s="50"/>
      <c r="Q274" s="50"/>
      <c r="R274" s="59"/>
      <c r="T274" s="60"/>
      <c r="U274" s="61"/>
      <c r="V274" s="62"/>
      <c r="X274" s="56"/>
      <c r="Y274" s="63"/>
      <c r="Z274" s="63"/>
      <c r="AA274" s="63"/>
      <c r="AB274" s="63"/>
      <c r="AC274" s="63"/>
      <c r="AD274" s="63"/>
      <c r="AE274" s="63"/>
      <c r="AF274" s="63"/>
      <c r="AG274" s="63"/>
      <c r="AH274" s="63"/>
      <c r="AI274" s="63"/>
      <c r="AJ274" s="63"/>
      <c r="AK274" s="63"/>
      <c r="AL274" s="63"/>
      <c r="AM274" s="63"/>
      <c r="AN274" s="63"/>
      <c r="AO274" s="63"/>
      <c r="AP274" s="63"/>
      <c r="AQ274" s="64"/>
    </row>
    <row r="275" spans="1:54" ht="15" customHeight="1" x14ac:dyDescent="0.25"/>
    <row r="276" spans="1:54" s="19" customFormat="1" x14ac:dyDescent="0.25">
      <c r="B276" s="65" t="s">
        <v>155</v>
      </c>
      <c r="C276" s="66"/>
      <c r="D276" s="66"/>
      <c r="E276" s="66"/>
      <c r="F276" s="66"/>
      <c r="G276" s="66"/>
      <c r="H276" s="66"/>
      <c r="I276" s="66"/>
      <c r="J276" s="66"/>
      <c r="K276" s="66"/>
      <c r="L276" s="66"/>
      <c r="M276" s="66"/>
      <c r="N276" s="66"/>
      <c r="O276" s="66"/>
      <c r="P276" s="66"/>
      <c r="Q276" s="66"/>
      <c r="R276" s="66"/>
      <c r="S276" s="66"/>
      <c r="T276" s="66"/>
      <c r="U276" s="66"/>
      <c r="V276" s="66"/>
      <c r="W276" s="66"/>
      <c r="X276" s="66"/>
      <c r="Y276" s="66"/>
      <c r="Z276" s="66"/>
      <c r="AA276" s="66"/>
      <c r="AB276" s="66"/>
      <c r="AC276" s="66"/>
      <c r="AD276" s="67"/>
      <c r="AE276" s="67"/>
      <c r="AF276" s="67"/>
      <c r="AG276" s="67"/>
      <c r="AH276" s="67"/>
      <c r="AI276" s="67"/>
      <c r="AJ276" s="67"/>
      <c r="AK276" s="67"/>
      <c r="AL276" s="67"/>
      <c r="AM276" s="67"/>
      <c r="AN276" s="67"/>
      <c r="AO276" s="67"/>
      <c r="AP276" s="67"/>
      <c r="AQ276" s="67"/>
    </row>
    <row r="277" spans="1:54" ht="5.0999999999999996" customHeight="1" x14ac:dyDescent="0.25"/>
    <row r="278" spans="1:54" x14ac:dyDescent="0.25">
      <c r="C278" s="75" t="s">
        <v>147</v>
      </c>
      <c r="D278" s="76"/>
      <c r="E278" s="77"/>
      <c r="F278" s="77"/>
      <c r="G278" s="77"/>
      <c r="H278" s="77"/>
      <c r="I278" s="77"/>
      <c r="J278" s="77"/>
      <c r="K278" s="77"/>
      <c r="L278" s="77"/>
      <c r="M278" s="77"/>
      <c r="N278" s="77"/>
      <c r="O278" s="77"/>
      <c r="P278" s="77"/>
      <c r="Q278" s="77"/>
      <c r="R278" s="77"/>
      <c r="S278" s="77"/>
      <c r="T278" s="77"/>
      <c r="U278" s="77"/>
      <c r="V278" s="77"/>
      <c r="W278" s="77"/>
      <c r="X278" s="77"/>
      <c r="Y278" s="77"/>
      <c r="Z278" s="78"/>
      <c r="AA278" s="79"/>
      <c r="AC278" s="161" t="s">
        <v>81</v>
      </c>
      <c r="AD278" s="162"/>
      <c r="AE278" s="163"/>
    </row>
    <row r="279" spans="1:54" ht="5.0999999999999996" customHeight="1" x14ac:dyDescent="0.25"/>
    <row r="280" spans="1:54" x14ac:dyDescent="0.25">
      <c r="C280" s="49" t="s">
        <v>79</v>
      </c>
      <c r="D280" s="50"/>
      <c r="E280" s="50"/>
      <c r="F280" s="50"/>
      <c r="G280" s="50"/>
      <c r="H280" s="50"/>
      <c r="I280" s="50"/>
      <c r="J280" s="50"/>
      <c r="K280" s="50"/>
      <c r="L280" s="50"/>
      <c r="M280" s="50"/>
      <c r="N280" s="50"/>
      <c r="O280" s="50"/>
      <c r="P280" s="50"/>
      <c r="Q280" s="50"/>
      <c r="R280" s="50"/>
      <c r="S280" s="51"/>
      <c r="T280" s="51"/>
      <c r="U280" s="51"/>
      <c r="V280" s="51"/>
      <c r="W280" s="51"/>
      <c r="X280" s="51"/>
      <c r="Y280" s="51"/>
      <c r="Z280" s="51"/>
      <c r="AA280" s="52"/>
      <c r="AC280" s="60">
        <v>30</v>
      </c>
      <c r="AD280" s="61"/>
      <c r="AE280" s="62"/>
    </row>
    <row r="281" spans="1:54" x14ac:dyDescent="0.25">
      <c r="C281" s="49" t="s">
        <v>80</v>
      </c>
      <c r="D281" s="50"/>
      <c r="E281" s="50"/>
      <c r="F281" s="50"/>
      <c r="G281" s="50"/>
      <c r="H281" s="50"/>
      <c r="I281" s="50"/>
      <c r="J281" s="50"/>
      <c r="K281" s="50"/>
      <c r="L281" s="50"/>
      <c r="M281" s="50"/>
      <c r="N281" s="50"/>
      <c r="O281" s="50"/>
      <c r="P281" s="50"/>
      <c r="Q281" s="50"/>
      <c r="R281" s="50"/>
      <c r="S281" s="51"/>
      <c r="T281" s="51"/>
      <c r="U281" s="51"/>
      <c r="V281" s="51"/>
      <c r="W281" s="51"/>
      <c r="X281" s="51"/>
      <c r="Y281" s="51"/>
      <c r="Z281" s="51"/>
      <c r="AA281" s="52"/>
      <c r="AC281" s="60"/>
      <c r="AD281" s="61"/>
      <c r="AE281" s="62"/>
    </row>
    <row r="283" spans="1:54" x14ac:dyDescent="0.25">
      <c r="A283" s="19"/>
      <c r="B283" s="65" t="s">
        <v>171</v>
      </c>
      <c r="C283" s="66"/>
      <c r="D283" s="66"/>
      <c r="E283" s="66"/>
      <c r="F283" s="66"/>
      <c r="G283" s="66"/>
      <c r="H283" s="66"/>
      <c r="I283" s="66"/>
      <c r="J283" s="66"/>
      <c r="K283" s="66"/>
      <c r="L283" s="66"/>
      <c r="M283" s="66"/>
      <c r="N283" s="66"/>
      <c r="O283" s="66"/>
      <c r="P283" s="66"/>
      <c r="Q283" s="66"/>
      <c r="R283" s="66"/>
      <c r="S283" s="66"/>
      <c r="T283" s="66"/>
      <c r="U283" s="66"/>
      <c r="V283" s="66"/>
      <c r="W283" s="66"/>
      <c r="X283" s="66"/>
      <c r="Y283" s="66"/>
      <c r="Z283" s="66"/>
      <c r="AA283" s="66"/>
      <c r="AB283" s="66"/>
      <c r="AC283" s="66"/>
      <c r="AD283" s="67"/>
      <c r="AE283" s="67"/>
      <c r="AF283" s="67"/>
      <c r="AG283" s="67"/>
      <c r="AH283" s="67"/>
      <c r="AI283" s="67"/>
      <c r="AJ283" s="67"/>
      <c r="AK283" s="67"/>
      <c r="AL283" s="67"/>
      <c r="AM283" s="67"/>
      <c r="AN283" s="67"/>
      <c r="AO283" s="67"/>
      <c r="AP283" s="67"/>
      <c r="AQ283" s="67"/>
    </row>
    <row r="284" spans="1:54" ht="5.0999999999999996" customHeight="1" x14ac:dyDescent="0.25">
      <c r="BB284" s="10" t="s">
        <v>162</v>
      </c>
    </row>
    <row r="285" spans="1:54" x14ac:dyDescent="0.25">
      <c r="BB285" s="21" t="s">
        <v>158</v>
      </c>
    </row>
    <row r="286" spans="1:54" s="22" customFormat="1" ht="60" customHeight="1" x14ac:dyDescent="0.25">
      <c r="B286" s="69" t="s">
        <v>192</v>
      </c>
      <c r="C286" s="69"/>
      <c r="D286" s="69"/>
      <c r="E286" s="69"/>
      <c r="F286" s="69"/>
      <c r="G286" s="69"/>
      <c r="H286" s="69"/>
      <c r="I286" s="69"/>
      <c r="J286" s="69"/>
      <c r="K286" s="69"/>
      <c r="L286" s="69"/>
      <c r="M286" s="69"/>
      <c r="N286" s="69"/>
      <c r="O286" s="69"/>
      <c r="P286" s="69"/>
      <c r="Q286" s="69"/>
      <c r="R286" s="69"/>
      <c r="S286" s="69"/>
      <c r="T286" s="69"/>
      <c r="U286" s="69"/>
      <c r="V286" s="69"/>
      <c r="W286" s="69"/>
      <c r="X286" s="69"/>
      <c r="Y286" s="69"/>
      <c r="Z286" s="69"/>
      <c r="AA286" s="69"/>
      <c r="AB286" s="69"/>
      <c r="AC286" s="69"/>
      <c r="AD286" s="69"/>
      <c r="AE286" s="69"/>
      <c r="AF286" s="69"/>
      <c r="AG286" s="69"/>
      <c r="AH286" s="69"/>
      <c r="AI286" s="69"/>
      <c r="AJ286" s="69"/>
      <c r="AK286" s="69"/>
      <c r="AL286" s="69"/>
      <c r="AM286" s="69"/>
      <c r="AN286" s="69"/>
      <c r="AO286" s="69"/>
      <c r="AP286" s="69"/>
      <c r="AQ286" s="69"/>
      <c r="BB286" s="23" t="s">
        <v>157</v>
      </c>
    </row>
    <row r="287" spans="1:54" ht="9.9499999999999993" customHeight="1" x14ac:dyDescent="0.25">
      <c r="BB287" s="21" t="s">
        <v>159</v>
      </c>
    </row>
    <row r="288" spans="1:54" x14ac:dyDescent="0.25">
      <c r="B288" s="24" t="s">
        <v>163</v>
      </c>
      <c r="BB288" s="21" t="s">
        <v>160</v>
      </c>
    </row>
    <row r="289" spans="2:54" x14ac:dyDescent="0.25">
      <c r="BB289" s="21" t="s">
        <v>161</v>
      </c>
    </row>
    <row r="290" spans="2:54" ht="15.75" x14ac:dyDescent="0.25">
      <c r="B290" s="31"/>
      <c r="C290" s="32"/>
      <c r="D290" s="31"/>
      <c r="E290" s="31"/>
      <c r="F290" s="31"/>
      <c r="G290" s="31"/>
      <c r="H290" s="33"/>
      <c r="I290" s="164" t="s">
        <v>178</v>
      </c>
      <c r="J290" s="165"/>
      <c r="K290" s="165"/>
      <c r="L290" s="165"/>
      <c r="M290" s="165"/>
      <c r="N290" s="165"/>
      <c r="O290" s="165"/>
      <c r="P290" s="165"/>
      <c r="Q290" s="165"/>
      <c r="R290" s="165"/>
      <c r="S290" s="165"/>
      <c r="T290" s="165"/>
      <c r="U290" s="165"/>
      <c r="V290" s="165"/>
      <c r="W290" s="165"/>
      <c r="X290" s="165"/>
      <c r="Y290" s="165"/>
      <c r="Z290" s="165"/>
      <c r="AA290" s="165"/>
      <c r="AB290" s="165"/>
      <c r="AC290" s="165"/>
      <c r="AD290" s="165"/>
      <c r="AE290" s="165"/>
    </row>
  </sheetData>
  <sheetProtection selectLockedCells="1" autoFilter="0"/>
  <mergeCells count="522">
    <mergeCell ref="I290:AE290"/>
    <mergeCell ref="C280:AA280"/>
    <mergeCell ref="AC280:AE280"/>
    <mergeCell ref="C281:AA281"/>
    <mergeCell ref="AC281:AE281"/>
    <mergeCell ref="B283:AQ283"/>
    <mergeCell ref="B286:AQ286"/>
    <mergeCell ref="C274:R274"/>
    <mergeCell ref="T274:V274"/>
    <mergeCell ref="X274:AQ274"/>
    <mergeCell ref="B276:AQ276"/>
    <mergeCell ref="C278:AA278"/>
    <mergeCell ref="AC278:AE278"/>
    <mergeCell ref="C272:R272"/>
    <mergeCell ref="T272:V272"/>
    <mergeCell ref="X272:AQ272"/>
    <mergeCell ref="C273:R273"/>
    <mergeCell ref="T273:V273"/>
    <mergeCell ref="X273:AQ273"/>
    <mergeCell ref="C270:R270"/>
    <mergeCell ref="T270:V270"/>
    <mergeCell ref="X270:AQ270"/>
    <mergeCell ref="C271:R271"/>
    <mergeCell ref="T271:V271"/>
    <mergeCell ref="X271:AQ271"/>
    <mergeCell ref="C266:R266"/>
    <mergeCell ref="T266:V266"/>
    <mergeCell ref="X266:AQ266"/>
    <mergeCell ref="C268:R268"/>
    <mergeCell ref="T268:V268"/>
    <mergeCell ref="X268:AQ268"/>
    <mergeCell ref="C264:R264"/>
    <mergeCell ref="T264:V264"/>
    <mergeCell ref="X264:AQ264"/>
    <mergeCell ref="C265:R265"/>
    <mergeCell ref="T265:V265"/>
    <mergeCell ref="X265:AQ265"/>
    <mergeCell ref="C262:R262"/>
    <mergeCell ref="T262:V262"/>
    <mergeCell ref="X262:AQ262"/>
    <mergeCell ref="C263:R263"/>
    <mergeCell ref="T263:V263"/>
    <mergeCell ref="X263:AQ263"/>
    <mergeCell ref="C258:R258"/>
    <mergeCell ref="T258:V258"/>
    <mergeCell ref="X258:AQ258"/>
    <mergeCell ref="C260:R260"/>
    <mergeCell ref="T260:V260"/>
    <mergeCell ref="X260:AQ260"/>
    <mergeCell ref="C256:R256"/>
    <mergeCell ref="T256:V256"/>
    <mergeCell ref="X256:AQ256"/>
    <mergeCell ref="C257:R257"/>
    <mergeCell ref="T257:V257"/>
    <mergeCell ref="X257:AQ257"/>
    <mergeCell ref="C254:R254"/>
    <mergeCell ref="T254:V254"/>
    <mergeCell ref="X254:AQ254"/>
    <mergeCell ref="C255:R255"/>
    <mergeCell ref="T255:V255"/>
    <mergeCell ref="X255:AQ255"/>
    <mergeCell ref="C248:Z248"/>
    <mergeCell ref="AB248:AF248"/>
    <mergeCell ref="AI248:AM248"/>
    <mergeCell ref="B250:AQ250"/>
    <mergeCell ref="C252:R252"/>
    <mergeCell ref="T252:V252"/>
    <mergeCell ref="X252:AQ252"/>
    <mergeCell ref="C244:L244"/>
    <mergeCell ref="N244:Q244"/>
    <mergeCell ref="S244:AQ244"/>
    <mergeCell ref="C246:Z246"/>
    <mergeCell ref="AB246:AF246"/>
    <mergeCell ref="AI246:AM246"/>
    <mergeCell ref="C242:L242"/>
    <mergeCell ref="N242:Q242"/>
    <mergeCell ref="S242:AQ242"/>
    <mergeCell ref="C243:L243"/>
    <mergeCell ref="N243:Q243"/>
    <mergeCell ref="S243:AQ243"/>
    <mergeCell ref="C240:L240"/>
    <mergeCell ref="N240:Q240"/>
    <mergeCell ref="S240:AQ240"/>
    <mergeCell ref="C241:L241"/>
    <mergeCell ref="N241:Q241"/>
    <mergeCell ref="S241:AQ241"/>
    <mergeCell ref="C238:L238"/>
    <mergeCell ref="N238:Q238"/>
    <mergeCell ref="S238:AQ238"/>
    <mergeCell ref="C239:L239"/>
    <mergeCell ref="N239:Q239"/>
    <mergeCell ref="S239:AQ239"/>
    <mergeCell ref="C236:L236"/>
    <mergeCell ref="N236:Q236"/>
    <mergeCell ref="S236:AQ236"/>
    <mergeCell ref="C237:L237"/>
    <mergeCell ref="N237:Q237"/>
    <mergeCell ref="S237:AQ237"/>
    <mergeCell ref="C234:L234"/>
    <mergeCell ref="N234:Q234"/>
    <mergeCell ref="S234:AQ234"/>
    <mergeCell ref="C235:L235"/>
    <mergeCell ref="N235:Q235"/>
    <mergeCell ref="S235:AQ235"/>
    <mergeCell ref="C231:L231"/>
    <mergeCell ref="N231:Q231"/>
    <mergeCell ref="S231:AQ231"/>
    <mergeCell ref="C233:L233"/>
    <mergeCell ref="N233:Q233"/>
    <mergeCell ref="S233:AQ233"/>
    <mergeCell ref="C228:L228"/>
    <mergeCell ref="N228:Q228"/>
    <mergeCell ref="S228:AQ228"/>
    <mergeCell ref="C229:L229"/>
    <mergeCell ref="N229:Q229"/>
    <mergeCell ref="S229:AQ229"/>
    <mergeCell ref="C226:L226"/>
    <mergeCell ref="N226:Q226"/>
    <mergeCell ref="S226:AQ226"/>
    <mergeCell ref="C227:L227"/>
    <mergeCell ref="N227:Q227"/>
    <mergeCell ref="S227:AQ227"/>
    <mergeCell ref="C224:L224"/>
    <mergeCell ref="N224:Q224"/>
    <mergeCell ref="S224:AQ224"/>
    <mergeCell ref="C225:L225"/>
    <mergeCell ref="N225:Q225"/>
    <mergeCell ref="S225:AQ225"/>
    <mergeCell ref="C222:L222"/>
    <mergeCell ref="N222:Q222"/>
    <mergeCell ref="S222:AQ222"/>
    <mergeCell ref="C223:L223"/>
    <mergeCell ref="N223:Q223"/>
    <mergeCell ref="S223:AQ223"/>
    <mergeCell ref="C220:L220"/>
    <mergeCell ref="N220:Q220"/>
    <mergeCell ref="S220:AQ220"/>
    <mergeCell ref="C221:L221"/>
    <mergeCell ref="N221:Q221"/>
    <mergeCell ref="S221:AQ221"/>
    <mergeCell ref="C218:L218"/>
    <mergeCell ref="N218:Q218"/>
    <mergeCell ref="S218:AQ218"/>
    <mergeCell ref="C219:L219"/>
    <mergeCell ref="N219:Q219"/>
    <mergeCell ref="S219:AQ219"/>
    <mergeCell ref="C214:L214"/>
    <mergeCell ref="N214:Q214"/>
    <mergeCell ref="S214:AQ214"/>
    <mergeCell ref="C216:L216"/>
    <mergeCell ref="N216:Q216"/>
    <mergeCell ref="S216:AQ216"/>
    <mergeCell ref="C212:L212"/>
    <mergeCell ref="N212:Q212"/>
    <mergeCell ref="S212:AQ212"/>
    <mergeCell ref="C213:L213"/>
    <mergeCell ref="N213:Q213"/>
    <mergeCell ref="S213:AQ213"/>
    <mergeCell ref="C210:L210"/>
    <mergeCell ref="N210:Q210"/>
    <mergeCell ref="S210:AQ210"/>
    <mergeCell ref="C211:L211"/>
    <mergeCell ref="N211:Q211"/>
    <mergeCell ref="S211:AQ211"/>
    <mergeCell ref="C208:L208"/>
    <mergeCell ref="N208:Q208"/>
    <mergeCell ref="S208:AQ208"/>
    <mergeCell ref="C209:L209"/>
    <mergeCell ref="N209:Q209"/>
    <mergeCell ref="S209:AQ209"/>
    <mergeCell ref="C206:L206"/>
    <mergeCell ref="N206:Q206"/>
    <mergeCell ref="S206:AQ206"/>
    <mergeCell ref="C207:L207"/>
    <mergeCell ref="N207:Q207"/>
    <mergeCell ref="S207:AQ207"/>
    <mergeCell ref="C204:L204"/>
    <mergeCell ref="N204:Q204"/>
    <mergeCell ref="S204:AQ204"/>
    <mergeCell ref="C205:L205"/>
    <mergeCell ref="N205:Q205"/>
    <mergeCell ref="S205:AQ205"/>
    <mergeCell ref="C201:L201"/>
    <mergeCell ref="N201:Q201"/>
    <mergeCell ref="S201:AQ201"/>
    <mergeCell ref="C203:L203"/>
    <mergeCell ref="N203:Q203"/>
    <mergeCell ref="S203:AQ203"/>
    <mergeCell ref="C197:L197"/>
    <mergeCell ref="N197:AB197"/>
    <mergeCell ref="C198:L198"/>
    <mergeCell ref="N198:AB198"/>
    <mergeCell ref="C199:L199"/>
    <mergeCell ref="N199:O199"/>
    <mergeCell ref="C193:L193"/>
    <mergeCell ref="N193:AB193"/>
    <mergeCell ref="C194:L194"/>
    <mergeCell ref="N194:AB194"/>
    <mergeCell ref="C195:L195"/>
    <mergeCell ref="N195:O195"/>
    <mergeCell ref="C189:L189"/>
    <mergeCell ref="N189:AB189"/>
    <mergeCell ref="C190:L190"/>
    <mergeCell ref="N190:AB190"/>
    <mergeCell ref="C191:L191"/>
    <mergeCell ref="N191:O191"/>
    <mergeCell ref="C185:L185"/>
    <mergeCell ref="N185:AB185"/>
    <mergeCell ref="C186:L186"/>
    <mergeCell ref="N186:AB186"/>
    <mergeCell ref="C187:L187"/>
    <mergeCell ref="N187:O187"/>
    <mergeCell ref="C181:L181"/>
    <mergeCell ref="N181:AB181"/>
    <mergeCell ref="C182:L182"/>
    <mergeCell ref="N182:AB182"/>
    <mergeCell ref="C183:L183"/>
    <mergeCell ref="N183:O183"/>
    <mergeCell ref="C177:L177"/>
    <mergeCell ref="N177:AB177"/>
    <mergeCell ref="C178:L178"/>
    <mergeCell ref="N178:AB178"/>
    <mergeCell ref="C179:L179"/>
    <mergeCell ref="N179:O179"/>
    <mergeCell ref="C173:L173"/>
    <mergeCell ref="N173:AB173"/>
    <mergeCell ref="C174:L174"/>
    <mergeCell ref="N174:AB174"/>
    <mergeCell ref="C175:L175"/>
    <mergeCell ref="N175:O175"/>
    <mergeCell ref="C169:L169"/>
    <mergeCell ref="N169:AB169"/>
    <mergeCell ref="C170:L170"/>
    <mergeCell ref="N170:AB170"/>
    <mergeCell ref="C171:L171"/>
    <mergeCell ref="N171:O171"/>
    <mergeCell ref="C165:L165"/>
    <mergeCell ref="N165:AB165"/>
    <mergeCell ref="C166:L166"/>
    <mergeCell ref="N166:AB166"/>
    <mergeCell ref="C167:L167"/>
    <mergeCell ref="N167:O167"/>
    <mergeCell ref="C161:L161"/>
    <mergeCell ref="N161:AB161"/>
    <mergeCell ref="C162:L162"/>
    <mergeCell ref="N162:AB162"/>
    <mergeCell ref="C163:L163"/>
    <mergeCell ref="N163:O163"/>
    <mergeCell ref="C157:L157"/>
    <mergeCell ref="N157:AB157"/>
    <mergeCell ref="C158:L158"/>
    <mergeCell ref="N158:AB158"/>
    <mergeCell ref="C159:L159"/>
    <mergeCell ref="N159:O159"/>
    <mergeCell ref="C151:AQ151"/>
    <mergeCell ref="C153:L153"/>
    <mergeCell ref="N153:AB153"/>
    <mergeCell ref="C154:L154"/>
    <mergeCell ref="N154:AB154"/>
    <mergeCell ref="C155:L155"/>
    <mergeCell ref="N155:O155"/>
    <mergeCell ref="C146:L146"/>
    <mergeCell ref="C147:L147"/>
    <mergeCell ref="N147:P147"/>
    <mergeCell ref="U147:W147"/>
    <mergeCell ref="AB147:AD147"/>
    <mergeCell ref="C149:AQ149"/>
    <mergeCell ref="C143:L143"/>
    <mergeCell ref="C144:L144"/>
    <mergeCell ref="N144:P144"/>
    <mergeCell ref="U144:W144"/>
    <mergeCell ref="AB144:AD144"/>
    <mergeCell ref="C145:L145"/>
    <mergeCell ref="N145:P145"/>
    <mergeCell ref="U145:W145"/>
    <mergeCell ref="AB145:AD145"/>
    <mergeCell ref="C141:L141"/>
    <mergeCell ref="N141:P141"/>
    <mergeCell ref="U141:W141"/>
    <mergeCell ref="AB141:AD141"/>
    <mergeCell ref="C142:L142"/>
    <mergeCell ref="N142:P142"/>
    <mergeCell ref="U142:W142"/>
    <mergeCell ref="AB142:AD142"/>
    <mergeCell ref="C139:L139"/>
    <mergeCell ref="N139:P139"/>
    <mergeCell ref="U139:W139"/>
    <mergeCell ref="AB139:AD139"/>
    <mergeCell ref="C140:L140"/>
    <mergeCell ref="N140:P140"/>
    <mergeCell ref="U140:W140"/>
    <mergeCell ref="AB140:AD140"/>
    <mergeCell ref="C137:L137"/>
    <mergeCell ref="N137:P137"/>
    <mergeCell ref="U137:W137"/>
    <mergeCell ref="AB137:AD137"/>
    <mergeCell ref="C138:L138"/>
    <mergeCell ref="N138:P138"/>
    <mergeCell ref="U138:W138"/>
    <mergeCell ref="AB138:AD138"/>
    <mergeCell ref="C134:L134"/>
    <mergeCell ref="C135:L135"/>
    <mergeCell ref="N135:P135"/>
    <mergeCell ref="U135:W135"/>
    <mergeCell ref="AB135:AD135"/>
    <mergeCell ref="C136:L136"/>
    <mergeCell ref="N136:P136"/>
    <mergeCell ref="U136:W136"/>
    <mergeCell ref="AB136:AD136"/>
    <mergeCell ref="C131:L131"/>
    <mergeCell ref="C132:L132"/>
    <mergeCell ref="N132:P132"/>
    <mergeCell ref="U132:W132"/>
    <mergeCell ref="AB132:AD132"/>
    <mergeCell ref="C133:L133"/>
    <mergeCell ref="N133:P133"/>
    <mergeCell ref="U133:W133"/>
    <mergeCell ref="AB133:AD133"/>
    <mergeCell ref="C129:L129"/>
    <mergeCell ref="N129:P129"/>
    <mergeCell ref="U129:W129"/>
    <mergeCell ref="AB129:AD129"/>
    <mergeCell ref="C130:L130"/>
    <mergeCell ref="N130:P130"/>
    <mergeCell ref="U130:W130"/>
    <mergeCell ref="AB130:AD130"/>
    <mergeCell ref="C127:L127"/>
    <mergeCell ref="N127:P127"/>
    <mergeCell ref="U127:W127"/>
    <mergeCell ref="AB127:AD127"/>
    <mergeCell ref="C128:L128"/>
    <mergeCell ref="N128:P128"/>
    <mergeCell ref="U128:W128"/>
    <mergeCell ref="AB128:AD128"/>
    <mergeCell ref="C124:L124"/>
    <mergeCell ref="N124:P124"/>
    <mergeCell ref="U124:W124"/>
    <mergeCell ref="AB124:AD124"/>
    <mergeCell ref="C125:L125"/>
    <mergeCell ref="C126:L126"/>
    <mergeCell ref="N126:P126"/>
    <mergeCell ref="U126:W126"/>
    <mergeCell ref="AB126:AD126"/>
    <mergeCell ref="C121:L121"/>
    <mergeCell ref="N121:P121"/>
    <mergeCell ref="U121:W121"/>
    <mergeCell ref="AB121:AD121"/>
    <mergeCell ref="C122:L122"/>
    <mergeCell ref="C123:L123"/>
    <mergeCell ref="N123:P123"/>
    <mergeCell ref="U123:W123"/>
    <mergeCell ref="AB123:AD123"/>
    <mergeCell ref="C119:L119"/>
    <mergeCell ref="N119:P119"/>
    <mergeCell ref="U119:W119"/>
    <mergeCell ref="AB119:AD119"/>
    <mergeCell ref="C120:L120"/>
    <mergeCell ref="N120:P120"/>
    <mergeCell ref="U120:W120"/>
    <mergeCell ref="AB120:AD120"/>
    <mergeCell ref="C117:L117"/>
    <mergeCell ref="N117:P117"/>
    <mergeCell ref="U117:W117"/>
    <mergeCell ref="AB117:AD117"/>
    <mergeCell ref="C118:L118"/>
    <mergeCell ref="N118:P118"/>
    <mergeCell ref="U118:W118"/>
    <mergeCell ref="AB118:AD118"/>
    <mergeCell ref="C115:L115"/>
    <mergeCell ref="N115:P115"/>
    <mergeCell ref="U115:W115"/>
    <mergeCell ref="AB115:AD115"/>
    <mergeCell ref="C116:L116"/>
    <mergeCell ref="N116:P116"/>
    <mergeCell ref="U116:W116"/>
    <mergeCell ref="AB116:AD116"/>
    <mergeCell ref="C113:L113"/>
    <mergeCell ref="N113:P113"/>
    <mergeCell ref="U113:W113"/>
    <mergeCell ref="AB113:AD113"/>
    <mergeCell ref="C114:L114"/>
    <mergeCell ref="N114:P114"/>
    <mergeCell ref="U114:W114"/>
    <mergeCell ref="AB114:AD114"/>
    <mergeCell ref="C109:L109"/>
    <mergeCell ref="C111:L111"/>
    <mergeCell ref="C112:L112"/>
    <mergeCell ref="N112:P112"/>
    <mergeCell ref="U112:W112"/>
    <mergeCell ref="AB112:AD112"/>
    <mergeCell ref="C106:L106"/>
    <mergeCell ref="N106:P106"/>
    <mergeCell ref="U106:W106"/>
    <mergeCell ref="AB106:AD106"/>
    <mergeCell ref="C107:L107"/>
    <mergeCell ref="N107:P107"/>
    <mergeCell ref="U107:W107"/>
    <mergeCell ref="AB107:AD107"/>
    <mergeCell ref="C103:L103"/>
    <mergeCell ref="N103:P103"/>
    <mergeCell ref="U103:W103"/>
    <mergeCell ref="AB103:AD103"/>
    <mergeCell ref="C104:L104"/>
    <mergeCell ref="N104:P104"/>
    <mergeCell ref="U104:W104"/>
    <mergeCell ref="AB104:AD104"/>
    <mergeCell ref="C95:L95"/>
    <mergeCell ref="N95:P95"/>
    <mergeCell ref="U95:W95"/>
    <mergeCell ref="AB95:AD95"/>
    <mergeCell ref="C99:L99"/>
    <mergeCell ref="C101:AQ101"/>
    <mergeCell ref="C93:L93"/>
    <mergeCell ref="N93:P93"/>
    <mergeCell ref="U93:W93"/>
    <mergeCell ref="AB93:AD93"/>
    <mergeCell ref="C94:L94"/>
    <mergeCell ref="N94:P94"/>
    <mergeCell ref="U94:W94"/>
    <mergeCell ref="AB94:AD94"/>
    <mergeCell ref="C87:G87"/>
    <mergeCell ref="I87:S87"/>
    <mergeCell ref="U87:AE87"/>
    <mergeCell ref="AG87:AQ87"/>
    <mergeCell ref="B89:AQ89"/>
    <mergeCell ref="C91:L91"/>
    <mergeCell ref="N91:P91"/>
    <mergeCell ref="U91:W91"/>
    <mergeCell ref="AB91:AD91"/>
    <mergeCell ref="C85:G85"/>
    <mergeCell ref="I85:S85"/>
    <mergeCell ref="U85:AE85"/>
    <mergeCell ref="AG85:AQ85"/>
    <mergeCell ref="C86:G86"/>
    <mergeCell ref="I86:S86"/>
    <mergeCell ref="U86:AE86"/>
    <mergeCell ref="AG86:AQ86"/>
    <mergeCell ref="I83:S83"/>
    <mergeCell ref="U83:AE83"/>
    <mergeCell ref="AG83:AQ83"/>
    <mergeCell ref="C84:G84"/>
    <mergeCell ref="I84:S84"/>
    <mergeCell ref="U84:AE84"/>
    <mergeCell ref="AG84:AQ84"/>
    <mergeCell ref="D76:I76"/>
    <mergeCell ref="K76:M76"/>
    <mergeCell ref="O76:Q76"/>
    <mergeCell ref="B79:AQ79"/>
    <mergeCell ref="I81:S81"/>
    <mergeCell ref="U81:AE81"/>
    <mergeCell ref="AG81:AQ81"/>
    <mergeCell ref="D72:I72"/>
    <mergeCell ref="K72:M72"/>
    <mergeCell ref="O72:Q72"/>
    <mergeCell ref="D74:I74"/>
    <mergeCell ref="K74:M74"/>
    <mergeCell ref="O74:Q74"/>
    <mergeCell ref="D66:I66"/>
    <mergeCell ref="K66:M66"/>
    <mergeCell ref="O66:Q66"/>
    <mergeCell ref="D68:I68"/>
    <mergeCell ref="D70:I70"/>
    <mergeCell ref="K70:M70"/>
    <mergeCell ref="O70:Q70"/>
    <mergeCell ref="D60:I60"/>
    <mergeCell ref="K60:M60"/>
    <mergeCell ref="O60:Q60"/>
    <mergeCell ref="D62:I62"/>
    <mergeCell ref="D64:I64"/>
    <mergeCell ref="K64:M64"/>
    <mergeCell ref="O64:Q64"/>
    <mergeCell ref="D56:I56"/>
    <mergeCell ref="K56:M56"/>
    <mergeCell ref="O56:Q56"/>
    <mergeCell ref="D58:I58"/>
    <mergeCell ref="K58:M58"/>
    <mergeCell ref="O58:Q58"/>
    <mergeCell ref="D50:I50"/>
    <mergeCell ref="K50:M50"/>
    <mergeCell ref="O50:Q50"/>
    <mergeCell ref="D52:I52"/>
    <mergeCell ref="D54:I54"/>
    <mergeCell ref="K54:M54"/>
    <mergeCell ref="O54:Q54"/>
    <mergeCell ref="B42:AQ42"/>
    <mergeCell ref="K44:M44"/>
    <mergeCell ref="O44:Q44"/>
    <mergeCell ref="D46:I46"/>
    <mergeCell ref="D48:I48"/>
    <mergeCell ref="K48:M48"/>
    <mergeCell ref="O48:Q48"/>
    <mergeCell ref="C32:Q32"/>
    <mergeCell ref="R32:S32"/>
    <mergeCell ref="I36:AE36"/>
    <mergeCell ref="B38:AQ38"/>
    <mergeCell ref="B40:AQ40"/>
    <mergeCell ref="B41:AQ41"/>
    <mergeCell ref="C26:F26"/>
    <mergeCell ref="G26:AB26"/>
    <mergeCell ref="C28:F28"/>
    <mergeCell ref="G28:AB28"/>
    <mergeCell ref="C30:Q30"/>
    <mergeCell ref="R30:S30"/>
    <mergeCell ref="C24:F24"/>
    <mergeCell ref="G24:AB24"/>
    <mergeCell ref="C13:F13"/>
    <mergeCell ref="G13:AB13"/>
    <mergeCell ref="C15:F15"/>
    <mergeCell ref="G15:AB15"/>
    <mergeCell ref="G16:AB16"/>
    <mergeCell ref="C18:F18"/>
    <mergeCell ref="G18:AB18"/>
    <mergeCell ref="B2:AQ2"/>
    <mergeCell ref="B4:AQ4"/>
    <mergeCell ref="B5:AQ5"/>
    <mergeCell ref="B9:AQ9"/>
    <mergeCell ref="C11:F11"/>
    <mergeCell ref="G11:AB11"/>
    <mergeCell ref="C20:F20"/>
    <mergeCell ref="G20:AB20"/>
    <mergeCell ref="C22:F22"/>
    <mergeCell ref="G22:AB22"/>
  </mergeCells>
  <conditionalFormatting sqref="K64:M64">
    <cfRule type="expression" dxfId="26" priority="77">
      <formula>$C$62="SI"</formula>
    </cfRule>
  </conditionalFormatting>
  <conditionalFormatting sqref="K66:M66">
    <cfRule type="expression" dxfId="25" priority="76">
      <formula>$C$62="SI"</formula>
    </cfRule>
  </conditionalFormatting>
  <conditionalFormatting sqref="O64:Q64">
    <cfRule type="expression" dxfId="24" priority="75">
      <formula>$C$62="SI"</formula>
    </cfRule>
  </conditionalFormatting>
  <conditionalFormatting sqref="O66:Q66">
    <cfRule type="expression" dxfId="23" priority="74">
      <formula>$C$62="SI"</formula>
    </cfRule>
  </conditionalFormatting>
  <conditionalFormatting sqref="K70:M70">
    <cfRule type="expression" dxfId="22" priority="66">
      <formula>$C$68="Si"</formula>
    </cfRule>
  </conditionalFormatting>
  <conditionalFormatting sqref="K72:M72">
    <cfRule type="expression" dxfId="21" priority="65">
      <formula>$C$68="Si"</formula>
    </cfRule>
  </conditionalFormatting>
  <conditionalFormatting sqref="K74:M74">
    <cfRule type="expression" dxfId="20" priority="64">
      <formula>$C$68="Si"</formula>
    </cfRule>
  </conditionalFormatting>
  <conditionalFormatting sqref="K76:M76">
    <cfRule type="expression" dxfId="19" priority="63">
      <formula>$C$68="Si"</formula>
    </cfRule>
  </conditionalFormatting>
  <conditionalFormatting sqref="N107:P107">
    <cfRule type="expression" dxfId="18" priority="40">
      <formula>$Q$107=2</formula>
    </cfRule>
  </conditionalFormatting>
  <conditionalFormatting sqref="U107:W107">
    <cfRule type="expression" dxfId="17" priority="39">
      <formula>$Q$107=2</formula>
    </cfRule>
  </conditionalFormatting>
  <conditionalFormatting sqref="AB107:AD107">
    <cfRule type="expression" dxfId="16" priority="38">
      <formula>$Q$107=2</formula>
    </cfRule>
  </conditionalFormatting>
  <conditionalFormatting sqref="N106:P106 U106 AB106">
    <cfRule type="expression" dxfId="15" priority="31">
      <formula>$Q$106=2</formula>
    </cfRule>
  </conditionalFormatting>
  <conditionalFormatting sqref="AB93:AD95 AB103:AD104 AB106:AD107 AB123:AD124 AB126:AD130 AB132:AD133 AB135:AD142 AB144:AD145 AB147:AD147 N233:Q238 S233:AQ238 T270:V274 X270:AQ274 AB118:AD120">
    <cfRule type="expression" dxfId="14" priority="30">
      <formula>$AR$84=0</formula>
    </cfRule>
  </conditionalFormatting>
  <conditionalFormatting sqref="U93:W95 U103:W104 U106:W107 U126:W130 U123:W124 U132:W133 U135:W142 U144:W145 U147:W147 N218:Q223 S218:AQ223 T262:V266 X262:AQ266 U118:W120">
    <cfRule type="expression" dxfId="13" priority="29">
      <formula>$AF$84=0</formula>
    </cfRule>
  </conditionalFormatting>
  <conditionalFormatting sqref="AB112:AD116">
    <cfRule type="expression" dxfId="12" priority="28">
      <formula>$AR$84=0</formula>
    </cfRule>
  </conditionalFormatting>
  <conditionalFormatting sqref="U112:W116">
    <cfRule type="expression" dxfId="11" priority="27">
      <formula>$AF$84=0</formula>
    </cfRule>
  </conditionalFormatting>
  <conditionalFormatting sqref="AB121:AD121">
    <cfRule type="expression" dxfId="10" priority="26">
      <formula>$AR$84=0</formula>
    </cfRule>
  </conditionalFormatting>
  <conditionalFormatting sqref="U121:W121">
    <cfRule type="expression" dxfId="9" priority="25">
      <formula>$AF$84=0</formula>
    </cfRule>
  </conditionalFormatting>
  <conditionalFormatting sqref="AB117:AD117">
    <cfRule type="expression" dxfId="8" priority="24">
      <formula>$AR$84=0</formula>
    </cfRule>
  </conditionalFormatting>
  <conditionalFormatting sqref="U117:W117">
    <cfRule type="expression" dxfId="7" priority="23">
      <formula>$AF$84=0</formula>
    </cfRule>
  </conditionalFormatting>
  <conditionalFormatting sqref="N112:P121 N123:P124 N126:P130 N132:P133 N135:P142 N144:P145 N147:P147">
    <cfRule type="expression" dxfId="6" priority="13">
      <formula>$N$104&lt;&gt;"Si"</formula>
    </cfRule>
  </conditionalFormatting>
  <conditionalFormatting sqref="U112:W121 U123:W124 U126:W130 U132:W133 U135:W142 U144:W145 U147:W147">
    <cfRule type="expression" dxfId="5" priority="12">
      <formula>$U$104&lt;&gt;"Si"</formula>
    </cfRule>
  </conditionalFormatting>
  <conditionalFormatting sqref="AB112:AD121 AB123:AD124 AB126:AD130 AB132:AD133 AB135:AD142 AB144:AD145 AB147:AD147">
    <cfRule type="expression" dxfId="4" priority="11">
      <formula>$AB$104&lt;&gt;"Si"</formula>
    </cfRule>
  </conditionalFormatting>
  <conditionalFormatting sqref="N239:Q244 S239:AQ244">
    <cfRule type="expression" dxfId="3" priority="4">
      <formula>$AR$84&lt;&gt;1</formula>
    </cfRule>
  </conditionalFormatting>
  <conditionalFormatting sqref="N224:Q229 S224:AQ229">
    <cfRule type="expression" dxfId="2" priority="3">
      <formula>$AF$84&lt;&gt;1</formula>
    </cfRule>
  </conditionalFormatting>
  <conditionalFormatting sqref="I36:AE36">
    <cfRule type="expression" dxfId="1" priority="2">
      <formula>$H$36=0</formula>
    </cfRule>
  </conditionalFormatting>
  <conditionalFormatting sqref="I290:AE290">
    <cfRule type="expression" dxfId="0" priority="1">
      <formula>$H$36=0</formula>
    </cfRule>
  </conditionalFormatting>
  <dataValidations disablePrompts="1" count="14">
    <dataValidation type="list" allowBlank="1" showInputMessage="1" showErrorMessage="1" sqref="N154:AB154 N158:AB158 N162:AB162 N166:AB166 N170:AB170 N174:AB174 N178:AB178 N182:AB182 N186:AB186 N190:AB190 N194:AB194 N198:AB198">
      <formula1>TITULACION</formula1>
    </dataValidation>
    <dataValidation type="list" showInputMessage="1" showErrorMessage="1" errorTitle="Equipamiento mínimo" error="Cualquier centro ofertado debe disponer de estos equipos_x000a_" sqref="N112:P121 U112:W121 AB112:AD121">
      <formula1 xml:space="preserve"> SOLOSI</formula1>
    </dataValidation>
    <dataValidation type="list" allowBlank="1" showInputMessage="1" showErrorMessage="1" sqref="R30:S30 R32:S32">
      <formula1 xml:space="preserve"> SINO</formula1>
    </dataValidation>
    <dataValidation type="whole" allowBlank="1" showInputMessage="1" showErrorMessage="1" errorTitle="Nº de equipos no válido" error="Solo se permite introducir valores entre 0 y 10" sqref="N123:P124 N126:P130 N132:P133 N135:P142 N144:P145 N147:P147 U123:W124 U126:W130 U132:W133 U135:W142 U144:W145 U147:W147 AB126:AD130 AB132:AD133 AB135:AD142 AB144:AD145 AB147:AD147 AB123:AD124">
      <formula1>0</formula1>
      <formula2>10</formula2>
    </dataValidation>
    <dataValidation type="decimal" allowBlank="1" showInputMessage="1" showErrorMessage="1" sqref="N155:O155 N159:O159 N163:O163 N167:O167 N171:O171 N199:O199 N179:O179 N183:O183 N187:O187 N191:O191 N195:O195 N175:O175">
      <formula1>0</formula1>
      <formula2>50</formula2>
    </dataValidation>
    <dataValidation type="decimal" allowBlank="1" showInputMessage="1" showErrorMessage="1" sqref="N218:Q229 N203:Q214 N233:Q244">
      <formula1>0</formula1>
      <formula2>60</formula2>
    </dataValidation>
    <dataValidation type="decimal" allowBlank="1" showInputMessage="1" showErrorMessage="1" errorTitle="Tarifa Unitaria Máxima errónea" error="Solo se permite introducir números enteros._x000a_El valor introducido excede la Tarifa Unitaria Máxima o se ha introducido un valor negativo_x000a_ " sqref="K48:M48 K50:M50 K54:M54 K56:M56 K58:M58 K60:M60 K70:M70 K72:M72 K74:M74 K76:M76">
      <formula1>0</formula1>
      <formula2>O48</formula2>
    </dataValidation>
    <dataValidation type="whole" allowBlank="1" showInputMessage="1" showErrorMessage="1" errorTitle="Plazo máximo erróneo" error="Solo se permite introducir valores enteros._x000a_El plazo indicado excede el plazo máximo o se ha introducido un valor negativo._x000a_" sqref="AB248:AF248">
      <formula1>0</formula1>
      <formula2>AI248</formula2>
    </dataValidation>
    <dataValidation type="whole" allowBlank="1" showInputMessage="1" showErrorMessage="1" errorTitle="Valor erróneo" error="Introducir un valor entre 0 y 10" sqref="T270:V272 T262:V264 T254:V256">
      <formula1>0</formula1>
      <formula2>10</formula2>
    </dataValidation>
    <dataValidation type="whole" allowBlank="1" showInputMessage="1" showErrorMessage="1" errorTitle="Valor erróneo" error="Introducir un valor entre 0 y 100_x000a_" sqref="T257:V258 T265:V266 T273:V274">
      <formula1>0</formula1>
      <formula2>100</formula2>
    </dataValidation>
    <dataValidation type="whole" allowBlank="1" showInputMessage="1" showErrorMessage="1" errorTitle="Valor erróneo" error="Introducir un valor entre 0 y 30_x000a_" sqref="AC280:AE281">
      <formula1>0</formula1>
      <formula2>180</formula2>
    </dataValidation>
    <dataValidation type="whole" operator="greaterThanOrEqual" allowBlank="1" showInputMessage="1" showErrorMessage="1" sqref="N94:P95">
      <formula1>0</formula1>
    </dataValidation>
    <dataValidation type="whole" operator="greaterThan" allowBlank="1" showInputMessage="1" showErrorMessage="1" sqref="N93:P93">
      <formula1>0</formula1>
    </dataValidation>
    <dataValidation type="list" allowBlank="1" showInputMessage="1" showErrorMessage="1" sqref="C62 C68 N106:P107 N103:P104 U103:W104 U106:W107 AB103:AD104 AB106:AD107">
      <formula1>SINO</formula1>
    </dataValidation>
  </dataValidations>
  <hyperlinks>
    <hyperlink ref="I87" r:id="rId1"/>
  </hyperlinks>
  <pageMargins left="0.33" right="0.41" top="0.48" bottom="0.47" header="0.3" footer="0.3"/>
  <pageSetup paperSize="9" scale="31" fitToHeight="0" orientation="portrait" verticalDpi="0" r:id="rId2"/>
  <rowBreaks count="2" manualBreakCount="2">
    <brk id="95" max="43" man="1"/>
    <brk id="195" max="43" man="1"/>
  </rowBreaks>
  <extLst>
    <ext xmlns:x14="http://schemas.microsoft.com/office/spreadsheetml/2009/9/main" uri="{78C0D931-6437-407d-A8EE-F0AAD7539E65}">
      <x14:conditionalFormattings>
        <x14:conditionalFormatting xmlns:xm="http://schemas.microsoft.com/office/excel/2006/main">
          <x14:cfRule type="iconSet" priority="83" id="{4EF75B56-E1D7-488B-9980-7712DFF3D19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N48</xm:sqref>
        </x14:conditionalFormatting>
        <x14:conditionalFormatting xmlns:xm="http://schemas.microsoft.com/office/excel/2006/main">
          <x14:cfRule type="iconSet" priority="82" id="{619F8D15-B4B4-4ECE-976E-1F6A67A99F88}">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N50</xm:sqref>
        </x14:conditionalFormatting>
        <x14:conditionalFormatting xmlns:xm="http://schemas.microsoft.com/office/excel/2006/main">
          <x14:cfRule type="iconSet" priority="81" id="{7D38AD2B-FC06-474F-BA55-EEF4642AB00E}">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N54</xm:sqref>
        </x14:conditionalFormatting>
        <x14:conditionalFormatting xmlns:xm="http://schemas.microsoft.com/office/excel/2006/main">
          <x14:cfRule type="iconSet" priority="80" id="{EE93B9CD-C09D-4FA1-9254-843D45E929AD}">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N56</xm:sqref>
        </x14:conditionalFormatting>
        <x14:conditionalFormatting xmlns:xm="http://schemas.microsoft.com/office/excel/2006/main">
          <x14:cfRule type="iconSet" priority="79" id="{CDE760C1-63C1-45BB-B292-1BB16868FB5C}">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N58</xm:sqref>
        </x14:conditionalFormatting>
        <x14:conditionalFormatting xmlns:xm="http://schemas.microsoft.com/office/excel/2006/main">
          <x14:cfRule type="iconSet" priority="78" id="{6D47A28F-D58C-4918-BACF-51CC4392CA14}">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N60</xm:sqref>
        </x14:conditionalFormatting>
        <x14:conditionalFormatting xmlns:xm="http://schemas.microsoft.com/office/excel/2006/main">
          <x14:cfRule type="iconSet" priority="73" id="{3736FC50-1E18-44BE-BB1D-F1C7B2C1ADE2}">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T83:T86</xm:sqref>
        </x14:conditionalFormatting>
        <x14:conditionalFormatting xmlns:xm="http://schemas.microsoft.com/office/excel/2006/main">
          <x14:cfRule type="iconSet" priority="72" id="{29DD54EA-A8C2-4FFD-A7E9-4237B3FB5A3C}">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T84</xm:sqref>
        </x14:conditionalFormatting>
        <x14:conditionalFormatting xmlns:xm="http://schemas.microsoft.com/office/excel/2006/main">
          <x14:cfRule type="iconSet" priority="71" id="{54F5700D-3EED-43EA-BE37-52ACD6F96EC4}">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T85</xm:sqref>
        </x14:conditionalFormatting>
        <x14:conditionalFormatting xmlns:xm="http://schemas.microsoft.com/office/excel/2006/main">
          <x14:cfRule type="iconSet" priority="70" id="{BBB2EB0E-730B-4B77-8032-D6A5B8BC288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Q93:R93</xm:sqref>
        </x14:conditionalFormatting>
        <x14:conditionalFormatting xmlns:xm="http://schemas.microsoft.com/office/excel/2006/main">
          <x14:cfRule type="iconSet" priority="69" id="{C4E2F825-E376-4A11-BB0F-1AED5515BC4D}">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Q94:R94</xm:sqref>
        </x14:conditionalFormatting>
        <x14:conditionalFormatting xmlns:xm="http://schemas.microsoft.com/office/excel/2006/main">
          <x14:cfRule type="iconSet" priority="68" id="{EBD51262-6E1D-4196-999E-789DDADEB48C}">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Q95:R95</xm:sqref>
        </x14:conditionalFormatting>
        <x14:conditionalFormatting xmlns:xm="http://schemas.microsoft.com/office/excel/2006/main">
          <x14:cfRule type="iconSet" priority="67" id="{EC7FD267-F679-4D8E-939B-61B59250C390}">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Q104:R104</xm:sqref>
        </x14:conditionalFormatting>
        <x14:conditionalFormatting xmlns:xm="http://schemas.microsoft.com/office/excel/2006/main">
          <x14:cfRule type="iconSet" priority="62" id="{A4AA4B23-460C-441E-9DA5-7ADE8072D13E}">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AC11</xm:sqref>
        </x14:conditionalFormatting>
        <x14:conditionalFormatting xmlns:xm="http://schemas.microsoft.com/office/excel/2006/main">
          <x14:cfRule type="iconSet" priority="61" id="{6B13C54E-A597-4482-A1B3-A623BDC42E7B}">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AC11</xm:sqref>
        </x14:conditionalFormatting>
        <x14:conditionalFormatting xmlns:xm="http://schemas.microsoft.com/office/excel/2006/main">
          <x14:cfRule type="iconSet" priority="60" id="{79ABF5D1-0339-4F4F-8651-F3920D8413CE}">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AC13</xm:sqref>
        </x14:conditionalFormatting>
        <x14:conditionalFormatting xmlns:xm="http://schemas.microsoft.com/office/excel/2006/main">
          <x14:cfRule type="iconSet" priority="59" id="{BAED539B-D0EF-405E-B065-7B59AC930A09}">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AC13</xm:sqref>
        </x14:conditionalFormatting>
        <x14:conditionalFormatting xmlns:xm="http://schemas.microsoft.com/office/excel/2006/main">
          <x14:cfRule type="iconSet" priority="58" id="{64B501C3-2096-43F1-A1C3-00E235A5E36E}">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AC15</xm:sqref>
        </x14:conditionalFormatting>
        <x14:conditionalFormatting xmlns:xm="http://schemas.microsoft.com/office/excel/2006/main">
          <x14:cfRule type="iconSet" priority="57" id="{63C51B62-7FF1-4017-BC4E-35BDA8775182}">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AC15</xm:sqref>
        </x14:conditionalFormatting>
        <x14:conditionalFormatting xmlns:xm="http://schemas.microsoft.com/office/excel/2006/main">
          <x14:cfRule type="iconSet" priority="56" id="{748B22C6-99D0-4D96-B3F3-9976BFB185DA}">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AC18</xm:sqref>
        </x14:conditionalFormatting>
        <x14:conditionalFormatting xmlns:xm="http://schemas.microsoft.com/office/excel/2006/main">
          <x14:cfRule type="iconSet" priority="55" id="{D45D3423-85A6-467E-AB9D-F0A3D1B80207}">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AC18</xm:sqref>
        </x14:conditionalFormatting>
        <x14:conditionalFormatting xmlns:xm="http://schemas.microsoft.com/office/excel/2006/main">
          <x14:cfRule type="iconSet" priority="54" id="{7D0237FC-D7D9-413B-B60B-D0159853FDE3}">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AC20</xm:sqref>
        </x14:conditionalFormatting>
        <x14:conditionalFormatting xmlns:xm="http://schemas.microsoft.com/office/excel/2006/main">
          <x14:cfRule type="iconSet" priority="53" id="{D6FD986C-9857-4D29-A4B3-EADFB324A96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AC20</xm:sqref>
        </x14:conditionalFormatting>
        <x14:conditionalFormatting xmlns:xm="http://schemas.microsoft.com/office/excel/2006/main">
          <x14:cfRule type="iconSet" priority="52" id="{31F34B0A-CA08-4C0D-B273-620D613DE674}">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AC22</xm:sqref>
        </x14:conditionalFormatting>
        <x14:conditionalFormatting xmlns:xm="http://schemas.microsoft.com/office/excel/2006/main">
          <x14:cfRule type="iconSet" priority="51" id="{26BB9B4C-E90C-4D3B-8DBB-AC8C6031DAE8}">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AC22</xm:sqref>
        </x14:conditionalFormatting>
        <x14:conditionalFormatting xmlns:xm="http://schemas.microsoft.com/office/excel/2006/main">
          <x14:cfRule type="iconSet" priority="50" id="{6A9FE614-C7C1-4656-BD79-F4A09CEF948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AC24</xm:sqref>
        </x14:conditionalFormatting>
        <x14:conditionalFormatting xmlns:xm="http://schemas.microsoft.com/office/excel/2006/main">
          <x14:cfRule type="iconSet" priority="49" id="{A1F2F074-8A37-42CF-81B6-4F2F02C8D2BE}">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AC24</xm:sqref>
        </x14:conditionalFormatting>
        <x14:conditionalFormatting xmlns:xm="http://schemas.microsoft.com/office/excel/2006/main">
          <x14:cfRule type="iconSet" priority="48" id="{CE3E05CB-7705-4AB9-8EF4-EA5982ACABAB}">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AC26</xm:sqref>
        </x14:conditionalFormatting>
        <x14:conditionalFormatting xmlns:xm="http://schemas.microsoft.com/office/excel/2006/main">
          <x14:cfRule type="iconSet" priority="47" id="{53589955-855C-4AD6-8022-68DE930C56E9}">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AC26</xm:sqref>
        </x14:conditionalFormatting>
        <x14:conditionalFormatting xmlns:xm="http://schemas.microsoft.com/office/excel/2006/main">
          <x14:cfRule type="iconSet" priority="46" id="{5F8EE0A5-32B8-4463-AD9C-E91C0779ECD5}">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AC28</xm:sqref>
        </x14:conditionalFormatting>
        <x14:conditionalFormatting xmlns:xm="http://schemas.microsoft.com/office/excel/2006/main">
          <x14:cfRule type="iconSet" priority="45" id="{69884914-B706-45C7-A959-15F192832CFB}">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AC28</xm:sqref>
        </x14:conditionalFormatting>
        <x14:conditionalFormatting xmlns:xm="http://schemas.microsoft.com/office/excel/2006/main">
          <x14:cfRule type="iconSet" priority="44" id="{C8CFC2CD-EE29-49EE-B991-62EF4A2F54E9}">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T30</xm:sqref>
        </x14:conditionalFormatting>
        <x14:conditionalFormatting xmlns:xm="http://schemas.microsoft.com/office/excel/2006/main">
          <x14:cfRule type="iconSet" priority="43" id="{9A927346-8A18-45BF-A90E-77D28A027057}">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T30</xm:sqref>
        </x14:conditionalFormatting>
        <x14:conditionalFormatting xmlns:xm="http://schemas.microsoft.com/office/excel/2006/main">
          <x14:cfRule type="iconSet" priority="42" id="{3FB89C5A-448E-430F-8541-64C7D562264C}">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T32:T35</xm:sqref>
        </x14:conditionalFormatting>
        <x14:conditionalFormatting xmlns:xm="http://schemas.microsoft.com/office/excel/2006/main">
          <x14:cfRule type="iconSet" priority="41" id="{D57B1DBB-F458-4B08-A2D5-D16CC43E3C87}">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T32:T35</xm:sqref>
        </x14:conditionalFormatting>
        <x14:conditionalFormatting xmlns:xm="http://schemas.microsoft.com/office/excel/2006/main">
          <x14:cfRule type="iconSet" priority="37" id="{9718BEE4-EE0A-4831-8707-CF9F75B13B56}">
            <x14:iconSet iconSet="3Symbols2" showValue="0" custom="1">
              <x14:cfvo type="percent">
                <xm:f>0</xm:f>
              </x14:cfvo>
              <x14:cfvo type="num">
                <xm:f>1</xm:f>
              </x14:cfvo>
              <x14:cfvo type="num">
                <xm:f>2</xm:f>
              </x14:cfvo>
              <x14:cfIcon iconSet="3Symbols2" iconId="1"/>
              <x14:cfIcon iconSet="3Symbols2" iconId="2"/>
              <x14:cfIcon iconSet="NoIcons" iconId="0"/>
            </x14:iconSet>
          </x14:cfRule>
          <xm:sqref>Q107</xm:sqref>
        </x14:conditionalFormatting>
        <x14:conditionalFormatting xmlns:xm="http://schemas.microsoft.com/office/excel/2006/main">
          <x14:cfRule type="iconSet" priority="36" id="{12CE730C-2F98-4EEB-B41D-9144DF47B193}">
            <x14:iconSet iconSet="3Symbols2" showValue="0" custom="1">
              <x14:cfvo type="percent">
                <xm:f>0</xm:f>
              </x14:cfvo>
              <x14:cfvo type="num">
                <xm:f>1</xm:f>
              </x14:cfvo>
              <x14:cfvo type="num">
                <xm:f>2</xm:f>
              </x14:cfvo>
              <x14:cfIcon iconSet="3Symbols2" iconId="1"/>
              <x14:cfIcon iconSet="3Symbols2" iconId="2"/>
              <x14:cfIcon iconSet="NoIcons" iconId="0"/>
            </x14:iconSet>
          </x14:cfRule>
          <xm:sqref>X107</xm:sqref>
        </x14:conditionalFormatting>
        <x14:conditionalFormatting xmlns:xm="http://schemas.microsoft.com/office/excel/2006/main">
          <x14:cfRule type="iconSet" priority="35" id="{F945416F-91EC-42CE-B48A-C2206E139F2E}">
            <x14:iconSet iconSet="3Symbols2" showValue="0" custom="1">
              <x14:cfvo type="percent">
                <xm:f>0</xm:f>
              </x14:cfvo>
              <x14:cfvo type="num">
                <xm:f>1</xm:f>
              </x14:cfvo>
              <x14:cfvo type="num">
                <xm:f>2</xm:f>
              </x14:cfvo>
              <x14:cfIcon iconSet="3Symbols2" iconId="1"/>
              <x14:cfIcon iconSet="3Symbols2" iconId="2"/>
              <x14:cfIcon iconSet="NoIcons" iconId="0"/>
            </x14:iconSet>
          </x14:cfRule>
          <xm:sqref>AE107</xm:sqref>
        </x14:conditionalFormatting>
        <x14:conditionalFormatting xmlns:xm="http://schemas.microsoft.com/office/excel/2006/main">
          <x14:cfRule type="iconSet" priority="34" id="{23E0AC19-F8AE-43E9-ABAA-D4F9D3C9584D}">
            <x14:iconSet iconSet="3Symbols2" showValue="0" custom="1">
              <x14:cfvo type="percent">
                <xm:f>0</xm:f>
              </x14:cfvo>
              <x14:cfvo type="num">
                <xm:f>1</xm:f>
              </x14:cfvo>
              <x14:cfvo type="num">
                <xm:f>2</xm:f>
              </x14:cfvo>
              <x14:cfIcon iconSet="3Symbols2" iconId="1"/>
              <x14:cfIcon iconSet="3Symbols2" iconId="2"/>
              <x14:cfIcon iconSet="NoIcons" iconId="0"/>
            </x14:iconSet>
          </x14:cfRule>
          <xm:sqref>Q106</xm:sqref>
        </x14:conditionalFormatting>
        <x14:conditionalFormatting xmlns:xm="http://schemas.microsoft.com/office/excel/2006/main">
          <x14:cfRule type="iconSet" priority="33" id="{CDF6C1E7-8C2C-464F-888A-E70A1423EA0F}">
            <x14:iconSet iconSet="3Symbols2" showValue="0" custom="1">
              <x14:cfvo type="percent">
                <xm:f>0</xm:f>
              </x14:cfvo>
              <x14:cfvo type="num">
                <xm:f>1</xm:f>
              </x14:cfvo>
              <x14:cfvo type="num">
                <xm:f>2</xm:f>
              </x14:cfvo>
              <x14:cfIcon iconSet="3Symbols2" iconId="1"/>
              <x14:cfIcon iconSet="3Symbols2" iconId="2"/>
              <x14:cfIcon iconSet="NoIcons" iconId="0"/>
            </x14:iconSet>
          </x14:cfRule>
          <xm:sqref>X106</xm:sqref>
        </x14:conditionalFormatting>
        <x14:conditionalFormatting xmlns:xm="http://schemas.microsoft.com/office/excel/2006/main">
          <x14:cfRule type="iconSet" priority="32" id="{44F95C91-2863-4898-B586-FC3AB4A6A44E}">
            <x14:iconSet iconSet="3Symbols2" showValue="0" custom="1">
              <x14:cfvo type="percent">
                <xm:f>0</xm:f>
              </x14:cfvo>
              <x14:cfvo type="num">
                <xm:f>1</xm:f>
              </x14:cfvo>
              <x14:cfvo type="num">
                <xm:f>2</xm:f>
              </x14:cfvo>
              <x14:cfIcon iconSet="3Symbols2" iconId="1"/>
              <x14:cfIcon iconSet="3Symbols2" iconId="2"/>
              <x14:cfIcon iconSet="NoIcons" iconId="0"/>
            </x14:iconSet>
          </x14:cfRule>
          <xm:sqref>AE106</xm:sqref>
        </x14:conditionalFormatting>
        <x14:conditionalFormatting xmlns:xm="http://schemas.microsoft.com/office/excel/2006/main">
          <x14:cfRule type="iconSet" priority="22" id="{AD0089F3-0185-4D6C-901A-BEFBA54ED0B8}">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Q113:Q121</xm:sqref>
        </x14:conditionalFormatting>
        <x14:conditionalFormatting xmlns:xm="http://schemas.microsoft.com/office/excel/2006/main">
          <x14:cfRule type="iconSet" priority="21" id="{20F7A9C9-9DC1-4718-8DF3-CC2BB90EBC72}">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Q113:Q121</xm:sqref>
        </x14:conditionalFormatting>
        <x14:conditionalFormatting xmlns:xm="http://schemas.microsoft.com/office/excel/2006/main">
          <x14:cfRule type="iconSet" priority="20" id="{0FFE1EC8-3A3D-415A-A31A-1D090F2E710A}">
            <x14:iconSet iconSet="3Symbols2" showValue="0" custom="1">
              <x14:cfvo type="percent">
                <xm:f>0</xm:f>
              </x14:cfvo>
              <x14:cfvo type="num">
                <xm:f>1</xm:f>
              </x14:cfvo>
              <x14:cfvo type="num">
                <xm:f>2</xm:f>
              </x14:cfvo>
              <x14:cfIcon iconSet="3Symbols2" iconId="1"/>
              <x14:cfIcon iconSet="3Symbols2" iconId="2"/>
              <x14:cfIcon iconSet="NoIcons" iconId="0"/>
            </x14:iconSet>
          </x14:cfRule>
          <xm:sqref>Q112:Q121</xm:sqref>
        </x14:conditionalFormatting>
        <x14:conditionalFormatting xmlns:xm="http://schemas.microsoft.com/office/excel/2006/main">
          <x14:cfRule type="iconSet" priority="19" id="{7B3ED8C5-4BEC-401A-9CFB-F00463AAAE78}">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X113:X121</xm:sqref>
        </x14:conditionalFormatting>
        <x14:conditionalFormatting xmlns:xm="http://schemas.microsoft.com/office/excel/2006/main">
          <x14:cfRule type="iconSet" priority="18" id="{2B7099D8-71FB-443A-BEED-6C29364251CF}">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X113:X121</xm:sqref>
        </x14:conditionalFormatting>
        <x14:conditionalFormatting xmlns:xm="http://schemas.microsoft.com/office/excel/2006/main">
          <x14:cfRule type="iconSet" priority="17" id="{ECFE4F00-E136-4760-8E02-EB1822169E8F}">
            <x14:iconSet iconSet="3Symbols2" showValue="0" custom="1">
              <x14:cfvo type="percent">
                <xm:f>0</xm:f>
              </x14:cfvo>
              <x14:cfvo type="num">
                <xm:f>1</xm:f>
              </x14:cfvo>
              <x14:cfvo type="num">
                <xm:f>2</xm:f>
              </x14:cfvo>
              <x14:cfIcon iconSet="3Symbols2" iconId="1"/>
              <x14:cfIcon iconSet="3Symbols2" iconId="2"/>
              <x14:cfIcon iconSet="NoIcons" iconId="0"/>
            </x14:iconSet>
          </x14:cfRule>
          <xm:sqref>X112:X121</xm:sqref>
        </x14:conditionalFormatting>
        <x14:conditionalFormatting xmlns:xm="http://schemas.microsoft.com/office/excel/2006/main">
          <x14:cfRule type="iconSet" priority="16" id="{5D7D1CF5-37BC-48C4-B75B-C436D8FEDDCD}">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AE113:AE121</xm:sqref>
        </x14:conditionalFormatting>
        <x14:conditionalFormatting xmlns:xm="http://schemas.microsoft.com/office/excel/2006/main">
          <x14:cfRule type="iconSet" priority="15" id="{8E9A7B7D-C55D-4BA7-B600-FEF36006AF1C}">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AE113:AE121</xm:sqref>
        </x14:conditionalFormatting>
        <x14:conditionalFormatting xmlns:xm="http://schemas.microsoft.com/office/excel/2006/main">
          <x14:cfRule type="iconSet" priority="14" id="{E5412607-A4F5-4EF6-95F4-E9AB0D3E771C}">
            <x14:iconSet iconSet="3Symbols2" showValue="0" custom="1">
              <x14:cfvo type="percent">
                <xm:f>0</xm:f>
              </x14:cfvo>
              <x14:cfvo type="num">
                <xm:f>1</xm:f>
              </x14:cfvo>
              <x14:cfvo type="num">
                <xm:f>2</xm:f>
              </x14:cfvo>
              <x14:cfIcon iconSet="3Symbols2" iconId="1"/>
              <x14:cfIcon iconSet="3Symbols2" iconId="2"/>
              <x14:cfIcon iconSet="NoIcons" iconId="0"/>
            </x14:iconSet>
          </x14:cfRule>
          <xm:sqref>AE112:AE121</xm:sqref>
        </x14:conditionalFormatting>
        <x14:conditionalFormatting xmlns:xm="http://schemas.microsoft.com/office/excel/2006/main">
          <x14:cfRule type="iconSet" priority="10" id="{3B096289-6751-45C9-A52D-590D2D2214BA}">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X94</xm:sqref>
        </x14:conditionalFormatting>
        <x14:conditionalFormatting xmlns:xm="http://schemas.microsoft.com/office/excel/2006/main">
          <x14:cfRule type="iconSet" priority="9" id="{C8D80B15-4EC4-4859-9C04-681E61088DBE}">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X95</xm:sqref>
        </x14:conditionalFormatting>
        <x14:conditionalFormatting xmlns:xm="http://schemas.microsoft.com/office/excel/2006/main">
          <x14:cfRule type="iconSet" priority="8" id="{CB9796C0-0521-4D92-B560-78BAB96949A5}">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AE94</xm:sqref>
        </x14:conditionalFormatting>
        <x14:conditionalFormatting xmlns:xm="http://schemas.microsoft.com/office/excel/2006/main">
          <x14:cfRule type="iconSet" priority="7" id="{74C488FC-A1C8-4974-B513-E524EF9D87E0}">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AE95</xm:sqref>
        </x14:conditionalFormatting>
        <x14:conditionalFormatting xmlns:xm="http://schemas.microsoft.com/office/excel/2006/main">
          <x14:cfRule type="iconSet" priority="6" id="{5847AB80-49AD-4A3C-B7EA-41B74CB917C3}">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X104</xm:sqref>
        </x14:conditionalFormatting>
        <x14:conditionalFormatting xmlns:xm="http://schemas.microsoft.com/office/excel/2006/main">
          <x14:cfRule type="iconSet" priority="5" id="{910D8685-859F-4753-8A15-23497282ACCC}">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AE104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Hoja1</vt:lpstr>
      <vt:lpstr>Hoja2</vt:lpstr>
      <vt:lpstr>DATOS</vt:lpstr>
      <vt:lpstr>Hoja3</vt:lpstr>
      <vt:lpstr>SINO</vt:lpstr>
      <vt:lpstr>SOLOSI</vt:lpstr>
      <vt:lpstr>TITULACION</vt:lpstr>
    </vt:vector>
  </TitlesOfParts>
  <Company>ASEPEYO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5 - MG+F</dc:title>
  <dc:creator>JOSEP ILLA SARLAT</dc:creator>
  <cp:lastModifiedBy>JOSEP ILLA SARLAT</cp:lastModifiedBy>
  <cp:lastPrinted>2020-03-16T01:37:19Z</cp:lastPrinted>
  <dcterms:created xsi:type="dcterms:W3CDTF">2020-03-14T17:28:42Z</dcterms:created>
  <dcterms:modified xsi:type="dcterms:W3CDTF">2020-06-18T09:54:33Z</dcterms:modified>
</cp:coreProperties>
</file>

<file path=userCustomization/customUI.xml><?xml version="1.0" encoding="utf-8"?>
<mso:customUI xmlns:doc="http://schemas.microsoft.com/office/2006/01/customui/currentDocument" xmlns:mso="http://schemas.microsoft.com/office/2006/01/customui">
  <mso:ribbon>
    <mso:qat>
      <mso:documentControls>
        <mso:button idQ="doc:CARGAR_DATOS_1" visible="true" label="CARGAR_DATOS" imageMso="HappyFace" onAction="CARGAR_DATOS"/>
      </mso:documentControls>
    </mso:qat>
  </mso:ribbon>
</mso:customUI>
</file>